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wlsmail-my.sharepoint.com/personal/allisonmidgley_westchesterlibraries_org/Documents/Admin-Stats/NYS-AnnualReports/2024/"/>
    </mc:Choice>
  </mc:AlternateContent>
  <xr:revisionPtr revIDLastSave="5" documentId="8_{5ED475E2-268C-49D0-8137-FB0C8D5A6B6E}" xr6:coauthVersionLast="47" xr6:coauthVersionMax="47" xr10:uidLastSave="{86BAC87F-5E79-4C40-8BD3-6D7DB946CC0D}"/>
  <bookViews>
    <workbookView xWindow="1620" yWindow="330" windowWidth="17100" windowHeight="15315" tabRatio="749" firstSheet="34" activeTab="5" xr2:uid="{FAD34EF9-A96B-44CF-B7FE-DDA469A3A85F}"/>
  </bookViews>
  <sheets>
    <sheet name="Template 2024" sheetId="1" r:id="rId1"/>
    <sheet name="ARD" sheetId="2" r:id="rId2"/>
    <sheet name="BDH" sheetId="3" r:id="rId3"/>
    <sheet name="BDV" sheetId="4" r:id="rId4"/>
    <sheet name="BRI" sheetId="5" r:id="rId5"/>
    <sheet name="BRO" sheetId="6" r:id="rId6"/>
    <sheet name="CHA" sheetId="7" r:id="rId7"/>
    <sheet name="CRO" sheetId="8" r:id="rId8"/>
    <sheet name="DOB" sheetId="9" r:id="rId9"/>
    <sheet name="EAS" sheetId="10" r:id="rId10"/>
    <sheet name="GRE" sheetId="11" r:id="rId11"/>
    <sheet name="HAR" sheetId="12" r:id="rId12"/>
    <sheet name="HWE" sheetId="13" r:id="rId13"/>
    <sheet name="HAS" sheetId="14" r:id="rId14"/>
    <sheet name="HHF" sheetId="16" r:id="rId15"/>
    <sheet name="IRV" sheetId="15" r:id="rId16"/>
    <sheet name="YRK" sheetId="17" r:id="rId17"/>
    <sheet name="KAT" sheetId="18" r:id="rId18"/>
    <sheet name="LAR" sheetId="19" r:id="rId19"/>
    <sheet name="LEW" sheetId="20" r:id="rId20"/>
    <sheet name="MAM" sheetId="21" r:id="rId21"/>
    <sheet name="MTK" sheetId="22" r:id="rId22"/>
    <sheet name="MTP" sheetId="23" r:id="rId23"/>
    <sheet name="MVA" sheetId="24" r:id="rId24"/>
    <sheet name="MTV" sheetId="25" r:id="rId25"/>
    <sheet name="NCA" sheetId="26" r:id="rId26"/>
    <sheet name="NWP" sheetId="27" r:id="rId27"/>
    <sheet name="NEW" sheetId="28" r:id="rId28"/>
    <sheet name="NHU" sheetId="29" r:id="rId29"/>
    <sheet name="NOR" sheetId="36" r:id="rId30"/>
    <sheet name="OSS" sheetId="30" r:id="rId31"/>
    <sheet name="PEK" sheetId="31" r:id="rId32"/>
    <sheet name="PEL" sheetId="32" r:id="rId33"/>
    <sheet name="POR" sheetId="33" r:id="rId34"/>
    <sheet name="POU" sheetId="34" r:id="rId35"/>
    <sheet name="PUR" sheetId="35" r:id="rId36"/>
    <sheet name="RYE" sheetId="37" r:id="rId37"/>
    <sheet name="ROS" sheetId="38" r:id="rId38"/>
    <sheet name="SCA" sheetId="39" r:id="rId39"/>
    <sheet name="SOM" sheetId="40" r:id="rId40"/>
    <sheet name="TUK" sheetId="41" r:id="rId41"/>
    <sheet name="WHI" sheetId="43" r:id="rId42"/>
    <sheet name="WNR" sheetId="42" r:id="rId43"/>
    <sheet name="YCR" sheetId="44" r:id="rId44"/>
    <sheet name="YRI" sheetId="45" r:id="rId45"/>
    <sheet name="YWI" sheetId="46" r:id="rId4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6" l="1"/>
  <c r="C9" i="23"/>
  <c r="C9" i="13"/>
  <c r="C91" i="46"/>
  <c r="C88" i="46"/>
  <c r="C85" i="46"/>
  <c r="C82" i="46"/>
  <c r="C70" i="46"/>
  <c r="C64" i="46"/>
  <c r="C58" i="46"/>
  <c r="C55" i="46"/>
  <c r="C59" i="46" s="1"/>
  <c r="C65" i="46" s="1"/>
  <c r="C43" i="46"/>
  <c r="C32" i="46"/>
  <c r="C19" i="46"/>
  <c r="C22" i="46" s="1"/>
  <c r="C12" i="46"/>
  <c r="C9" i="46"/>
  <c r="C13" i="46" s="1"/>
  <c r="C23" i="46" s="1"/>
  <c r="C35" i="46" s="1"/>
  <c r="C91" i="45"/>
  <c r="C88" i="45"/>
  <c r="C85" i="45"/>
  <c r="C82" i="45"/>
  <c r="C70" i="45"/>
  <c r="C64" i="45"/>
  <c r="C58" i="45"/>
  <c r="C55" i="45"/>
  <c r="C59" i="45" s="1"/>
  <c r="C65" i="45" s="1"/>
  <c r="C43" i="45"/>
  <c r="C32" i="45"/>
  <c r="C19" i="45"/>
  <c r="C22" i="45" s="1"/>
  <c r="C12" i="45"/>
  <c r="C9" i="45"/>
  <c r="C91" i="44"/>
  <c r="C88" i="44"/>
  <c r="C85" i="44"/>
  <c r="C82" i="44"/>
  <c r="C70" i="44"/>
  <c r="C64" i="44"/>
  <c r="C58" i="44"/>
  <c r="C55" i="44"/>
  <c r="C59" i="44" s="1"/>
  <c r="C65" i="44" s="1"/>
  <c r="C43" i="44"/>
  <c r="C32" i="44"/>
  <c r="C19" i="44"/>
  <c r="C22" i="44" s="1"/>
  <c r="C12" i="44"/>
  <c r="C9" i="44"/>
  <c r="C13" i="44" s="1"/>
  <c r="C23" i="44" s="1"/>
  <c r="C35" i="44" s="1"/>
  <c r="C91" i="43"/>
  <c r="C88" i="43"/>
  <c r="C85" i="43"/>
  <c r="C82" i="43"/>
  <c r="C70" i="43"/>
  <c r="C64" i="43"/>
  <c r="C58" i="43"/>
  <c r="C55" i="43"/>
  <c r="C59" i="43" s="1"/>
  <c r="C65" i="43" s="1"/>
  <c r="C43" i="43"/>
  <c r="C32" i="43"/>
  <c r="C19" i="43"/>
  <c r="C22" i="43" s="1"/>
  <c r="C12" i="43"/>
  <c r="C9" i="43"/>
  <c r="C13" i="43" s="1"/>
  <c r="C23" i="43" s="1"/>
  <c r="C35" i="43" s="1"/>
  <c r="C91" i="42"/>
  <c r="C88" i="42"/>
  <c r="C85" i="42"/>
  <c r="C82" i="42"/>
  <c r="C70" i="42"/>
  <c r="C64" i="42"/>
  <c r="C58" i="42"/>
  <c r="C55" i="42"/>
  <c r="C59" i="42" s="1"/>
  <c r="C65" i="42" s="1"/>
  <c r="C43" i="42"/>
  <c r="C32" i="42"/>
  <c r="C19" i="42"/>
  <c r="C22" i="42" s="1"/>
  <c r="C12" i="42"/>
  <c r="C9" i="42"/>
  <c r="C13" i="42" s="1"/>
  <c r="C23" i="42" s="1"/>
  <c r="C35" i="42" s="1"/>
  <c r="C91" i="41"/>
  <c r="C88" i="41"/>
  <c r="C85" i="41"/>
  <c r="C82" i="41"/>
  <c r="C70" i="41"/>
  <c r="C64" i="41"/>
  <c r="C58" i="41"/>
  <c r="C55" i="41"/>
  <c r="C59" i="41" s="1"/>
  <c r="C65" i="41" s="1"/>
  <c r="C43" i="41"/>
  <c r="C32" i="41"/>
  <c r="C19" i="41"/>
  <c r="C22" i="41" s="1"/>
  <c r="C12" i="41"/>
  <c r="C9" i="41"/>
  <c r="C13" i="41" s="1"/>
  <c r="C23" i="41" s="1"/>
  <c r="C35" i="41" s="1"/>
  <c r="C91" i="40"/>
  <c r="C88" i="40"/>
  <c r="C85" i="40"/>
  <c r="C82" i="40"/>
  <c r="C70" i="40"/>
  <c r="C64" i="40"/>
  <c r="C58" i="40"/>
  <c r="C55" i="40"/>
  <c r="C59" i="40" s="1"/>
  <c r="C65" i="40" s="1"/>
  <c r="C43" i="40"/>
  <c r="C32" i="40"/>
  <c r="C19" i="40"/>
  <c r="C22" i="40" s="1"/>
  <c r="C12" i="40"/>
  <c r="C9" i="40"/>
  <c r="C13" i="40" s="1"/>
  <c r="C23" i="40" s="1"/>
  <c r="C35" i="40" s="1"/>
  <c r="C91" i="39"/>
  <c r="C88" i="39"/>
  <c r="C85" i="39"/>
  <c r="C82" i="39"/>
  <c r="C70" i="39"/>
  <c r="C64" i="39"/>
  <c r="C58" i="39"/>
  <c r="C55" i="39"/>
  <c r="C59" i="39" s="1"/>
  <c r="C65" i="39" s="1"/>
  <c r="C43" i="39"/>
  <c r="C32" i="39"/>
  <c r="C19" i="39"/>
  <c r="C22" i="39" s="1"/>
  <c r="C12" i="39"/>
  <c r="C9" i="39"/>
  <c r="C91" i="38"/>
  <c r="C88" i="38"/>
  <c r="C85" i="38"/>
  <c r="C82" i="38"/>
  <c r="C70" i="38"/>
  <c r="C64" i="38"/>
  <c r="C58" i="38"/>
  <c r="C55" i="38"/>
  <c r="C59" i="38" s="1"/>
  <c r="C65" i="38" s="1"/>
  <c r="C43" i="38"/>
  <c r="C32" i="38"/>
  <c r="C19" i="38"/>
  <c r="C22" i="38" s="1"/>
  <c r="C12" i="38"/>
  <c r="C9" i="38"/>
  <c r="C91" i="37"/>
  <c r="C88" i="37"/>
  <c r="C85" i="37"/>
  <c r="C82" i="37"/>
  <c r="C70" i="37"/>
  <c r="C64" i="37"/>
  <c r="C58" i="37"/>
  <c r="C55" i="37"/>
  <c r="C59" i="37" s="1"/>
  <c r="C65" i="37" s="1"/>
  <c r="C43" i="37"/>
  <c r="C32" i="37"/>
  <c r="C19" i="37"/>
  <c r="C22" i="37" s="1"/>
  <c r="C12" i="37"/>
  <c r="C9" i="37"/>
  <c r="C91" i="36"/>
  <c r="C88" i="36"/>
  <c r="C85" i="36"/>
  <c r="C82" i="36"/>
  <c r="C70" i="36"/>
  <c r="C64" i="36"/>
  <c r="C58" i="36"/>
  <c r="C55" i="36"/>
  <c r="C59" i="36" s="1"/>
  <c r="C65" i="36" s="1"/>
  <c r="C43" i="36"/>
  <c r="C32" i="36"/>
  <c r="C19" i="36"/>
  <c r="C22" i="36" s="1"/>
  <c r="C12" i="36"/>
  <c r="C9" i="36"/>
  <c r="C91" i="35"/>
  <c r="C88" i="35"/>
  <c r="C85" i="35"/>
  <c r="C82" i="35"/>
  <c r="C70" i="35"/>
  <c r="C64" i="35"/>
  <c r="C58" i="35"/>
  <c r="C55" i="35"/>
  <c r="C59" i="35" s="1"/>
  <c r="C65" i="35" s="1"/>
  <c r="C43" i="35"/>
  <c r="C32" i="35"/>
  <c r="C19" i="35"/>
  <c r="C22" i="35" s="1"/>
  <c r="C12" i="35"/>
  <c r="C9" i="35"/>
  <c r="C13" i="35" s="1"/>
  <c r="C23" i="35" s="1"/>
  <c r="C35" i="35" s="1"/>
  <c r="C91" i="34"/>
  <c r="C88" i="34"/>
  <c r="C85" i="34"/>
  <c r="C82" i="34"/>
  <c r="C70" i="34"/>
  <c r="C64" i="34"/>
  <c r="C58" i="34"/>
  <c r="C55" i="34"/>
  <c r="C59" i="34" s="1"/>
  <c r="C65" i="34" s="1"/>
  <c r="C43" i="34"/>
  <c r="C32" i="34"/>
  <c r="C19" i="34"/>
  <c r="C22" i="34" s="1"/>
  <c r="C12" i="34"/>
  <c r="C9" i="34"/>
  <c r="C91" i="33"/>
  <c r="C88" i="33"/>
  <c r="C85" i="33"/>
  <c r="C82" i="33"/>
  <c r="C70" i="33"/>
  <c r="C64" i="33"/>
  <c r="C58" i="33"/>
  <c r="C55" i="33"/>
  <c r="C43" i="33"/>
  <c r="C32" i="33"/>
  <c r="C19" i="33"/>
  <c r="C22" i="33" s="1"/>
  <c r="C12" i="33"/>
  <c r="C9" i="33"/>
  <c r="C13" i="33" s="1"/>
  <c r="C23" i="33" s="1"/>
  <c r="C35" i="33" s="1"/>
  <c r="C91" i="32"/>
  <c r="C88" i="32"/>
  <c r="C85" i="32"/>
  <c r="C82" i="32"/>
  <c r="C70" i="32"/>
  <c r="C64" i="32"/>
  <c r="C58" i="32"/>
  <c r="C55" i="32"/>
  <c r="C59" i="32" s="1"/>
  <c r="C65" i="32" s="1"/>
  <c r="C43" i="32"/>
  <c r="C32" i="32"/>
  <c r="C19" i="32"/>
  <c r="C22" i="32" s="1"/>
  <c r="C12" i="32"/>
  <c r="C9" i="32"/>
  <c r="C13" i="32" s="1"/>
  <c r="C23" i="32" s="1"/>
  <c r="C35" i="32" s="1"/>
  <c r="C91" i="31"/>
  <c r="C88" i="31"/>
  <c r="C85" i="31"/>
  <c r="C82" i="31"/>
  <c r="C70" i="31"/>
  <c r="C64" i="31"/>
  <c r="C58" i="31"/>
  <c r="C55" i="31"/>
  <c r="C59" i="31" s="1"/>
  <c r="C65" i="31" s="1"/>
  <c r="C43" i="31"/>
  <c r="C32" i="31"/>
  <c r="C19" i="31"/>
  <c r="C22" i="31" s="1"/>
  <c r="C12" i="31"/>
  <c r="C9" i="31"/>
  <c r="C91" i="30"/>
  <c r="C88" i="30"/>
  <c r="C85" i="30"/>
  <c r="C82" i="30"/>
  <c r="C70" i="30"/>
  <c r="C64" i="30"/>
  <c r="C58" i="30"/>
  <c r="C55" i="30"/>
  <c r="C59" i="30" s="1"/>
  <c r="C65" i="30" s="1"/>
  <c r="C43" i="30"/>
  <c r="C32" i="30"/>
  <c r="C19" i="30"/>
  <c r="C22" i="30" s="1"/>
  <c r="C12" i="30"/>
  <c r="C9" i="30"/>
  <c r="C13" i="30" s="1"/>
  <c r="C23" i="30" s="1"/>
  <c r="C35" i="30" s="1"/>
  <c r="C91" i="29"/>
  <c r="C88" i="29"/>
  <c r="C85" i="29"/>
  <c r="C82" i="29"/>
  <c r="C70" i="29"/>
  <c r="C64" i="29"/>
  <c r="C58" i="29"/>
  <c r="C55" i="29"/>
  <c r="C59" i="29" s="1"/>
  <c r="C65" i="29" s="1"/>
  <c r="C43" i="29"/>
  <c r="C32" i="29"/>
  <c r="C19" i="29"/>
  <c r="C22" i="29" s="1"/>
  <c r="C12" i="29"/>
  <c r="C9" i="29"/>
  <c r="C13" i="29" s="1"/>
  <c r="C23" i="29" s="1"/>
  <c r="C35" i="29" s="1"/>
  <c r="C91" i="28"/>
  <c r="C88" i="28"/>
  <c r="C85" i="28"/>
  <c r="C82" i="28"/>
  <c r="C70" i="28"/>
  <c r="C64" i="28"/>
  <c r="C58" i="28"/>
  <c r="C55" i="28"/>
  <c r="C59" i="28" s="1"/>
  <c r="C65" i="28" s="1"/>
  <c r="C43" i="28"/>
  <c r="C32" i="28"/>
  <c r="C19" i="28"/>
  <c r="C22" i="28" s="1"/>
  <c r="C12" i="28"/>
  <c r="C9" i="28"/>
  <c r="C13" i="28" s="1"/>
  <c r="C23" i="28" s="1"/>
  <c r="C35" i="28" s="1"/>
  <c r="C91" i="27"/>
  <c r="C88" i="27"/>
  <c r="C85" i="27"/>
  <c r="C82" i="27"/>
  <c r="C70" i="27"/>
  <c r="C64" i="27"/>
  <c r="C58" i="27"/>
  <c r="C55" i="27"/>
  <c r="C43" i="27"/>
  <c r="C32" i="27"/>
  <c r="C19" i="27"/>
  <c r="C22" i="27" s="1"/>
  <c r="C12" i="27"/>
  <c r="C9" i="27"/>
  <c r="C13" i="27" s="1"/>
  <c r="C23" i="27" s="1"/>
  <c r="C35" i="27" s="1"/>
  <c r="C91" i="26"/>
  <c r="C88" i="26"/>
  <c r="C85" i="26"/>
  <c r="C82" i="26"/>
  <c r="C70" i="26"/>
  <c r="C64" i="26"/>
  <c r="C58" i="26"/>
  <c r="C55" i="26"/>
  <c r="C59" i="26" s="1"/>
  <c r="C65" i="26" s="1"/>
  <c r="C43" i="26"/>
  <c r="C32" i="26"/>
  <c r="C19" i="26"/>
  <c r="C22" i="26" s="1"/>
  <c r="C12" i="26"/>
  <c r="C13" i="26"/>
  <c r="C23" i="26" s="1"/>
  <c r="C35" i="26" s="1"/>
  <c r="C91" i="25"/>
  <c r="C88" i="25"/>
  <c r="C85" i="25"/>
  <c r="C82" i="25"/>
  <c r="C70" i="25"/>
  <c r="C64" i="25"/>
  <c r="C58" i="25"/>
  <c r="C55" i="25"/>
  <c r="C59" i="25" s="1"/>
  <c r="C65" i="25" s="1"/>
  <c r="C43" i="25"/>
  <c r="C32" i="25"/>
  <c r="C19" i="25"/>
  <c r="C22" i="25" s="1"/>
  <c r="C12" i="25"/>
  <c r="C9" i="25"/>
  <c r="C91" i="24"/>
  <c r="C88" i="24"/>
  <c r="C85" i="24"/>
  <c r="C82" i="24"/>
  <c r="C70" i="24"/>
  <c r="C64" i="24"/>
  <c r="C58" i="24"/>
  <c r="C55" i="24"/>
  <c r="C59" i="24" s="1"/>
  <c r="C65" i="24" s="1"/>
  <c r="C43" i="24"/>
  <c r="C32" i="24"/>
  <c r="C19" i="24"/>
  <c r="C22" i="24" s="1"/>
  <c r="C12" i="24"/>
  <c r="C9" i="24"/>
  <c r="C13" i="24" s="1"/>
  <c r="C23" i="24" s="1"/>
  <c r="C35" i="24" s="1"/>
  <c r="C91" i="23"/>
  <c r="C88" i="23"/>
  <c r="C85" i="23"/>
  <c r="C82" i="23"/>
  <c r="C70" i="23"/>
  <c r="C64" i="23"/>
  <c r="C58" i="23"/>
  <c r="C55" i="23"/>
  <c r="C59" i="23" s="1"/>
  <c r="C65" i="23" s="1"/>
  <c r="C43" i="23"/>
  <c r="C32" i="23"/>
  <c r="C19" i="23"/>
  <c r="C22" i="23" s="1"/>
  <c r="C12" i="23"/>
  <c r="C13" i="23"/>
  <c r="C23" i="23" s="1"/>
  <c r="C35" i="23" s="1"/>
  <c r="C91" i="22"/>
  <c r="C88" i="22"/>
  <c r="C85" i="22"/>
  <c r="C82" i="22"/>
  <c r="C70" i="22"/>
  <c r="C64" i="22"/>
  <c r="C58" i="22"/>
  <c r="C55" i="22"/>
  <c r="C59" i="22" s="1"/>
  <c r="C65" i="22" s="1"/>
  <c r="C43" i="22"/>
  <c r="C32" i="22"/>
  <c r="C19" i="22"/>
  <c r="C22" i="22" s="1"/>
  <c r="C12" i="22"/>
  <c r="C9" i="22"/>
  <c r="C91" i="21"/>
  <c r="C88" i="21"/>
  <c r="C85" i="21"/>
  <c r="C82" i="21"/>
  <c r="C70" i="21"/>
  <c r="C64" i="21"/>
  <c r="C58" i="21"/>
  <c r="C55" i="21"/>
  <c r="C59" i="21" s="1"/>
  <c r="C65" i="21" s="1"/>
  <c r="C43" i="21"/>
  <c r="C32" i="21"/>
  <c r="C19" i="21"/>
  <c r="C22" i="21" s="1"/>
  <c r="C12" i="21"/>
  <c r="C9" i="21"/>
  <c r="C91" i="20"/>
  <c r="C88" i="20"/>
  <c r="C85" i="20"/>
  <c r="C82" i="20"/>
  <c r="C70" i="20"/>
  <c r="C64" i="20"/>
  <c r="C58" i="20"/>
  <c r="C55" i="20"/>
  <c r="C59" i="20" s="1"/>
  <c r="C65" i="20" s="1"/>
  <c r="C43" i="20"/>
  <c r="C32" i="20"/>
  <c r="C19" i="20"/>
  <c r="C22" i="20" s="1"/>
  <c r="C12" i="20"/>
  <c r="C9" i="20"/>
  <c r="C13" i="20" s="1"/>
  <c r="C91" i="19"/>
  <c r="C88" i="19"/>
  <c r="C85" i="19"/>
  <c r="C82" i="19"/>
  <c r="C70" i="19"/>
  <c r="C64" i="19"/>
  <c r="C58" i="19"/>
  <c r="C55" i="19"/>
  <c r="C59" i="19" s="1"/>
  <c r="C65" i="19" s="1"/>
  <c r="C43" i="19"/>
  <c r="C32" i="19"/>
  <c r="C19" i="19"/>
  <c r="C22" i="19" s="1"/>
  <c r="C12" i="19"/>
  <c r="C9" i="19"/>
  <c r="C13" i="19" s="1"/>
  <c r="C23" i="19" s="1"/>
  <c r="C35" i="19" s="1"/>
  <c r="C91" i="18"/>
  <c r="C88" i="18"/>
  <c r="C85" i="18"/>
  <c r="C82" i="18"/>
  <c r="C70" i="18"/>
  <c r="C64" i="18"/>
  <c r="C58" i="18"/>
  <c r="C55" i="18"/>
  <c r="C59" i="18" s="1"/>
  <c r="C65" i="18" s="1"/>
  <c r="C43" i="18"/>
  <c r="C32" i="18"/>
  <c r="C19" i="18"/>
  <c r="C22" i="18" s="1"/>
  <c r="C12" i="18"/>
  <c r="C9" i="18"/>
  <c r="C91" i="17"/>
  <c r="C88" i="17"/>
  <c r="C85" i="17"/>
  <c r="C82" i="17"/>
  <c r="C70" i="17"/>
  <c r="C64" i="17"/>
  <c r="C58" i="17"/>
  <c r="C55" i="17"/>
  <c r="C59" i="17" s="1"/>
  <c r="C65" i="17" s="1"/>
  <c r="C43" i="17"/>
  <c r="C32" i="17"/>
  <c r="C19" i="17"/>
  <c r="C22" i="17" s="1"/>
  <c r="C12" i="17"/>
  <c r="C9" i="17"/>
  <c r="C13" i="17" s="1"/>
  <c r="C23" i="17" s="1"/>
  <c r="C35" i="17" s="1"/>
  <c r="C91" i="16"/>
  <c r="C88" i="16"/>
  <c r="C85" i="16"/>
  <c r="C82" i="16"/>
  <c r="C70" i="16"/>
  <c r="C64" i="16"/>
  <c r="C58" i="16"/>
  <c r="C55" i="16"/>
  <c r="C59" i="16" s="1"/>
  <c r="C65" i="16" s="1"/>
  <c r="C43" i="16"/>
  <c r="C32" i="16"/>
  <c r="C19" i="16"/>
  <c r="C22" i="16" s="1"/>
  <c r="C12" i="16"/>
  <c r="C9" i="16"/>
  <c r="C13" i="16" s="1"/>
  <c r="C91" i="15"/>
  <c r="C88" i="15"/>
  <c r="C85" i="15"/>
  <c r="C82" i="15"/>
  <c r="C70" i="15"/>
  <c r="C64" i="15"/>
  <c r="C58" i="15"/>
  <c r="C55" i="15"/>
  <c r="C59" i="15" s="1"/>
  <c r="C65" i="15" s="1"/>
  <c r="C43" i="15"/>
  <c r="C32" i="15"/>
  <c r="C19" i="15"/>
  <c r="C22" i="15" s="1"/>
  <c r="C12" i="15"/>
  <c r="C9" i="15"/>
  <c r="C13" i="15" s="1"/>
  <c r="C23" i="15" s="1"/>
  <c r="C35" i="15" s="1"/>
  <c r="C91" i="14"/>
  <c r="C88" i="14"/>
  <c r="C85" i="14"/>
  <c r="C82" i="14"/>
  <c r="C70" i="14"/>
  <c r="C64" i="14"/>
  <c r="C58" i="14"/>
  <c r="C55" i="14"/>
  <c r="C59" i="14" s="1"/>
  <c r="C65" i="14" s="1"/>
  <c r="C43" i="14"/>
  <c r="C32" i="14"/>
  <c r="C19" i="14"/>
  <c r="C22" i="14" s="1"/>
  <c r="C12" i="14"/>
  <c r="C9" i="14"/>
  <c r="C13" i="14" s="1"/>
  <c r="C23" i="14" s="1"/>
  <c r="C35" i="14" s="1"/>
  <c r="C91" i="13"/>
  <c r="C88" i="13"/>
  <c r="C85" i="13"/>
  <c r="C82" i="13"/>
  <c r="C70" i="13"/>
  <c r="C64" i="13"/>
  <c r="C58" i="13"/>
  <c r="C55" i="13"/>
  <c r="C59" i="13" s="1"/>
  <c r="C65" i="13" s="1"/>
  <c r="C43" i="13"/>
  <c r="C32" i="13"/>
  <c r="C19" i="13"/>
  <c r="C22" i="13" s="1"/>
  <c r="C12" i="13"/>
  <c r="C13" i="13"/>
  <c r="C23" i="13" s="1"/>
  <c r="C35" i="13" s="1"/>
  <c r="C91" i="12"/>
  <c r="C88" i="12"/>
  <c r="C85" i="12"/>
  <c r="C82" i="12"/>
  <c r="C70" i="12"/>
  <c r="C64" i="12"/>
  <c r="C58" i="12"/>
  <c r="C55" i="12"/>
  <c r="C59" i="12" s="1"/>
  <c r="C65" i="12" s="1"/>
  <c r="C43" i="12"/>
  <c r="C32" i="12"/>
  <c r="C19" i="12"/>
  <c r="C22" i="12" s="1"/>
  <c r="C12" i="12"/>
  <c r="C9" i="12"/>
  <c r="C13" i="12" s="1"/>
  <c r="C91" i="11"/>
  <c r="C88" i="11"/>
  <c r="C85" i="11"/>
  <c r="C82" i="11"/>
  <c r="C70" i="11"/>
  <c r="C64" i="11"/>
  <c r="C58" i="11"/>
  <c r="C55" i="11"/>
  <c r="C59" i="11" s="1"/>
  <c r="C65" i="11" s="1"/>
  <c r="C43" i="11"/>
  <c r="C32" i="11"/>
  <c r="C19" i="11"/>
  <c r="C22" i="11" s="1"/>
  <c r="C12" i="11"/>
  <c r="C9" i="11"/>
  <c r="C13" i="11" s="1"/>
  <c r="C91" i="10"/>
  <c r="C88" i="10"/>
  <c r="C85" i="10"/>
  <c r="C82" i="10"/>
  <c r="C70" i="10"/>
  <c r="C64" i="10"/>
  <c r="C58" i="10"/>
  <c r="C55" i="10"/>
  <c r="C59" i="10" s="1"/>
  <c r="C65" i="10" s="1"/>
  <c r="C43" i="10"/>
  <c r="C32" i="10"/>
  <c r="C19" i="10"/>
  <c r="C22" i="10" s="1"/>
  <c r="C12" i="10"/>
  <c r="C9" i="10"/>
  <c r="C13" i="10" s="1"/>
  <c r="C23" i="10" s="1"/>
  <c r="C35" i="10" s="1"/>
  <c r="C91" i="9"/>
  <c r="C88" i="9"/>
  <c r="C85" i="9"/>
  <c r="C82" i="9"/>
  <c r="C70" i="9"/>
  <c r="C64" i="9"/>
  <c r="C58" i="9"/>
  <c r="C55" i="9"/>
  <c r="C59" i="9" s="1"/>
  <c r="C65" i="9" s="1"/>
  <c r="C43" i="9"/>
  <c r="C32" i="9"/>
  <c r="C19" i="9"/>
  <c r="C22" i="9" s="1"/>
  <c r="C12" i="9"/>
  <c r="C9" i="9"/>
  <c r="C13" i="9" s="1"/>
  <c r="C23" i="9" s="1"/>
  <c r="C35" i="9" s="1"/>
  <c r="C91" i="8"/>
  <c r="C88" i="8"/>
  <c r="C85" i="8"/>
  <c r="C82" i="8"/>
  <c r="C70" i="8"/>
  <c r="C64" i="8"/>
  <c r="C58" i="8"/>
  <c r="C55" i="8"/>
  <c r="C59" i="8" s="1"/>
  <c r="C65" i="8" s="1"/>
  <c r="C43" i="8"/>
  <c r="C32" i="8"/>
  <c r="C19" i="8"/>
  <c r="C22" i="8" s="1"/>
  <c r="C12" i="8"/>
  <c r="C9" i="8"/>
  <c r="C13" i="8" s="1"/>
  <c r="C23" i="8" s="1"/>
  <c r="C35" i="8" s="1"/>
  <c r="C91" i="7"/>
  <c r="C88" i="7"/>
  <c r="C85" i="7"/>
  <c r="C82" i="7"/>
  <c r="C70" i="7"/>
  <c r="C64" i="7"/>
  <c r="C58" i="7"/>
  <c r="C55" i="7"/>
  <c r="C59" i="7" s="1"/>
  <c r="C65" i="7" s="1"/>
  <c r="C43" i="7"/>
  <c r="C32" i="7"/>
  <c r="C19" i="7"/>
  <c r="C22" i="7" s="1"/>
  <c r="C12" i="7"/>
  <c r="C9" i="7"/>
  <c r="C13" i="7" s="1"/>
  <c r="C23" i="7" s="1"/>
  <c r="C35" i="7" s="1"/>
  <c r="C91" i="6"/>
  <c r="C88" i="6"/>
  <c r="C85" i="6"/>
  <c r="C82" i="6"/>
  <c r="C70" i="6"/>
  <c r="C64" i="6"/>
  <c r="C58" i="6"/>
  <c r="C55" i="6"/>
  <c r="C59" i="6" s="1"/>
  <c r="C65" i="6" s="1"/>
  <c r="C43" i="6"/>
  <c r="C32" i="6"/>
  <c r="C19" i="6"/>
  <c r="C22" i="6" s="1"/>
  <c r="C12" i="6"/>
  <c r="C9" i="6"/>
  <c r="C91" i="5"/>
  <c r="C88" i="5"/>
  <c r="C85" i="5"/>
  <c r="C82" i="5"/>
  <c r="C70" i="5"/>
  <c r="C64" i="5"/>
  <c r="C58" i="5"/>
  <c r="C55" i="5"/>
  <c r="C59" i="5" s="1"/>
  <c r="C65" i="5" s="1"/>
  <c r="C43" i="5"/>
  <c r="C32" i="5"/>
  <c r="C19" i="5"/>
  <c r="C22" i="5" s="1"/>
  <c r="C12" i="5"/>
  <c r="C9" i="5"/>
  <c r="C13" i="5" s="1"/>
  <c r="C23" i="5" s="1"/>
  <c r="C35" i="5" s="1"/>
  <c r="C91" i="4"/>
  <c r="C88" i="4"/>
  <c r="C85" i="4"/>
  <c r="C82" i="4"/>
  <c r="C70" i="4"/>
  <c r="C64" i="4"/>
  <c r="C58" i="4"/>
  <c r="C55" i="4"/>
  <c r="C59" i="4" s="1"/>
  <c r="C65" i="4" s="1"/>
  <c r="C43" i="4"/>
  <c r="C32" i="4"/>
  <c r="C19" i="4"/>
  <c r="C22" i="4" s="1"/>
  <c r="C12" i="4"/>
  <c r="C9" i="4"/>
  <c r="C13" i="4" s="1"/>
  <c r="C23" i="4" s="1"/>
  <c r="C35" i="4" s="1"/>
  <c r="C59" i="33" l="1"/>
  <c r="C65" i="33" s="1"/>
  <c r="C59" i="27"/>
  <c r="C65" i="27" s="1"/>
  <c r="C13" i="45"/>
  <c r="C23" i="45" s="1"/>
  <c r="C35" i="45" s="1"/>
  <c r="C13" i="39"/>
  <c r="C23" i="39" s="1"/>
  <c r="C35" i="39" s="1"/>
  <c r="C13" i="38"/>
  <c r="C23" i="38" s="1"/>
  <c r="C35" i="38" s="1"/>
  <c r="C13" i="37"/>
  <c r="C23" i="37" s="1"/>
  <c r="C35" i="37" s="1"/>
  <c r="C13" i="34"/>
  <c r="C23" i="34" s="1"/>
  <c r="C35" i="34" s="1"/>
  <c r="C13" i="31"/>
  <c r="C23" i="31" s="1"/>
  <c r="C35" i="31" s="1"/>
  <c r="C13" i="36"/>
  <c r="C23" i="36" s="1"/>
  <c r="C35" i="36" s="1"/>
  <c r="C13" i="25"/>
  <c r="C23" i="25" s="1"/>
  <c r="C35" i="25" s="1"/>
  <c r="C13" i="22"/>
  <c r="C23" i="22" s="1"/>
  <c r="C35" i="22" s="1"/>
  <c r="C13" i="21"/>
  <c r="C23" i="21" s="1"/>
  <c r="C35" i="21" s="1"/>
  <c r="C23" i="20"/>
  <c r="C35" i="20" s="1"/>
  <c r="C13" i="18"/>
  <c r="C23" i="18" s="1"/>
  <c r="C35" i="18" s="1"/>
  <c r="C13" i="6"/>
  <c r="C23" i="6" s="1"/>
  <c r="C35" i="6" s="1"/>
  <c r="C23" i="16"/>
  <c r="C35" i="16" s="1"/>
  <c r="C23" i="12"/>
  <c r="C35" i="12" s="1"/>
  <c r="C23" i="11"/>
  <c r="C35" i="11" s="1"/>
  <c r="C91" i="3"/>
  <c r="C88" i="3"/>
  <c r="C85" i="3"/>
  <c r="C82" i="3"/>
  <c r="C70" i="3"/>
  <c r="C64" i="3"/>
  <c r="C58" i="3"/>
  <c r="C55" i="3"/>
  <c r="C59" i="3" s="1"/>
  <c r="C65" i="3" s="1"/>
  <c r="C43" i="3"/>
  <c r="C32" i="3"/>
  <c r="C19" i="3"/>
  <c r="C22" i="3" s="1"/>
  <c r="C12" i="3"/>
  <c r="C9" i="3"/>
  <c r="C91" i="2"/>
  <c r="C88" i="2"/>
  <c r="C85" i="2"/>
  <c r="C82" i="2"/>
  <c r="C70" i="2"/>
  <c r="C64" i="2"/>
  <c r="C58" i="2"/>
  <c r="C55" i="2"/>
  <c r="C59" i="2" s="1"/>
  <c r="C65" i="2" s="1"/>
  <c r="C43" i="2"/>
  <c r="C32" i="2"/>
  <c r="C19" i="2"/>
  <c r="C22" i="2" s="1"/>
  <c r="C12" i="2"/>
  <c r="C9" i="2"/>
  <c r="C13" i="3" l="1"/>
  <c r="C23" i="3" s="1"/>
  <c r="C35" i="3" s="1"/>
  <c r="C13" i="2"/>
  <c r="C23" i="2" s="1"/>
  <c r="C35" i="2" s="1"/>
  <c r="C91" i="1"/>
  <c r="C88" i="1"/>
  <c r="C85" i="1"/>
  <c r="C82" i="1"/>
  <c r="C70" i="1"/>
  <c r="C64" i="1"/>
  <c r="C58" i="1"/>
  <c r="C55" i="1"/>
  <c r="C43" i="1"/>
  <c r="C32" i="1"/>
  <c r="C19" i="1"/>
  <c r="C22" i="1" s="1"/>
  <c r="C12" i="1"/>
  <c r="C13" i="1" s="1"/>
  <c r="C9" i="1"/>
  <c r="C23" i="1" l="1"/>
  <c r="C35" i="1" s="1"/>
  <c r="C59" i="1"/>
  <c r="C65" i="1" s="1"/>
</calcChain>
</file>

<file path=xl/sharedStrings.xml><?xml version="1.0" encoding="utf-8"?>
<sst xmlns="http://schemas.openxmlformats.org/spreadsheetml/2006/main" count="6836" uniqueCount="119">
  <si>
    <t>Annual Report 2024</t>
  </si>
  <si>
    <t>Fiscal year</t>
  </si>
  <si>
    <t>Part 2: LIBRARY COLLECTION - See also  Part 5. Electronic USE for holdings responses. Items are no longer individually counted.</t>
  </si>
  <si>
    <t>PRINT MATERIALS</t>
  </si>
  <si>
    <t>Cataloged Books</t>
  </si>
  <si>
    <t>Adult Fiction Books</t>
  </si>
  <si>
    <t>supplied by WLS (Evergreen)</t>
  </si>
  <si>
    <t>Adult Nonfiction Books</t>
  </si>
  <si>
    <t>Total Adult Books (sum 2.1 &amp; 2.2)</t>
  </si>
  <si>
    <t>calculated value</t>
  </si>
  <si>
    <t>Children's Fiction Books</t>
  </si>
  <si>
    <t>Children's Nonfiction Books</t>
  </si>
  <si>
    <t>Total Children's Books (sum 2.4 &amp; 2.5)</t>
  </si>
  <si>
    <t>Total Cataloged Books (sum 2.3 &amp; 2.6)</t>
  </si>
  <si>
    <t>Other Print Materials</t>
  </si>
  <si>
    <t>Total Uncataloged Books</t>
  </si>
  <si>
    <t>supplied by Library</t>
  </si>
  <si>
    <t>Cataloged Print Serials</t>
  </si>
  <si>
    <t>Total Print Serials</t>
  </si>
  <si>
    <t>Enter in Collect</t>
  </si>
  <si>
    <t>All Other Print Materials</t>
  </si>
  <si>
    <t>Other Uncataloged Print Materials</t>
  </si>
  <si>
    <t>supplied by library</t>
  </si>
  <si>
    <t xml:space="preserve">Total Other Print Materials (sum 2.8 through 2.10) </t>
  </si>
  <si>
    <t>Total Print Materials (sum 2.7 &amp; 2.11)</t>
  </si>
  <si>
    <t>ALL OTHER MATERIALS</t>
  </si>
  <si>
    <t>Audio - Physical Units</t>
  </si>
  <si>
    <t>supplied by Library - Add items not accounted for above</t>
  </si>
  <si>
    <t>Video - Physical Units</t>
  </si>
  <si>
    <t>Other Circulating Physical Items</t>
  </si>
  <si>
    <t xml:space="preserve">Total Other Physical Materials (sum 2.13, 2.14, 2.15) </t>
  </si>
  <si>
    <t>value calculated in Collect</t>
  </si>
  <si>
    <t>GRAND TOTAL HOLDINGS</t>
  </si>
  <si>
    <t>GRAND TOTAL HOLDINGS (sum 2.12 and 2.16)</t>
  </si>
  <si>
    <r>
      <t>ADDITIONS TO HOLDINGS</t>
    </r>
    <r>
      <rPr>
        <sz val="10"/>
        <color theme="1"/>
        <rFont val="Arial"/>
        <family val="2"/>
      </rPr>
      <t xml:space="preserve"> - Do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subtract withdrawals or discards</t>
    </r>
  </si>
  <si>
    <t>Libraries supplied uncataloged books and current serials</t>
  </si>
  <si>
    <t>All Other Materials</t>
  </si>
  <si>
    <t>supplied by WLS (Evergreen) Cataloged non-electronic materials</t>
  </si>
  <si>
    <t>supplied by library for items unaccounted for above</t>
  </si>
  <si>
    <t>Total Additions (sum 2.18 through 2.20)</t>
  </si>
  <si>
    <t>3. LIBRARY PROGRAMS, POLICIES, AND SERVICES</t>
  </si>
  <si>
    <t>Library Use</t>
  </si>
  <si>
    <t>Registered resident borrowers</t>
  </si>
  <si>
    <t>Registered non-resident borrowers</t>
  </si>
  <si>
    <t xml:space="preserve">4. LIBRARY TRANSACTIONS </t>
  </si>
  <si>
    <r>
      <rPr>
        <sz val="10"/>
        <color theme="1"/>
        <rFont val="Arial"/>
        <family val="2"/>
      </rPr>
      <t>Or</t>
    </r>
    <r>
      <rPr>
        <i/>
        <sz val="10"/>
        <color theme="1"/>
        <rFont val="Arial"/>
        <family val="2"/>
      </rPr>
      <t xml:space="preserve"> supply by library</t>
    </r>
  </si>
  <si>
    <t>Cataloged Book Circulation</t>
  </si>
  <si>
    <t>Adult Non-Fiction Books</t>
  </si>
  <si>
    <t>Total Adult Books (sum 4.1 &amp; 4.2)</t>
  </si>
  <si>
    <t>value calculated in CollectConnect</t>
  </si>
  <si>
    <t>Children's Non-Fiction Books</t>
  </si>
  <si>
    <t>Total Children's Books (sum 4.4 &amp; 4.5)</t>
  </si>
  <si>
    <t>Total Cataloged Book Circulation (sum 4.3 &amp; 4.6)</t>
  </si>
  <si>
    <t>Circulation of Other Materials</t>
  </si>
  <si>
    <t>Adult Other Materials</t>
  </si>
  <si>
    <t>Children's Other Materials</t>
  </si>
  <si>
    <t>Total Circulation of Other Physical Items (sum 4.8 &amp; 4.9)</t>
  </si>
  <si>
    <t>Total Physical Item Circulation (sum 4.7 &amp; 4.10)</t>
  </si>
  <si>
    <t>Interlibrary Loan</t>
  </si>
  <si>
    <t>INTRAloans Received (Borrowed)</t>
  </si>
  <si>
    <t>supplied by WLS (Evergreen) - Items filling Evergreen holds</t>
  </si>
  <si>
    <t>INTER-Library Loan Received</t>
  </si>
  <si>
    <t>supplied by WLS (INTER-Library Loan)</t>
  </si>
  <si>
    <t>Total Materials Received (Borrowed)</t>
  </si>
  <si>
    <t>enter in CollectConnect</t>
  </si>
  <si>
    <t>Total Materials Provided (Loaned)</t>
  </si>
  <si>
    <r>
      <t>enter in CollectConnect</t>
    </r>
    <r>
      <rPr>
        <sz val="10"/>
        <color theme="1"/>
        <rFont val="Arial"/>
        <family val="2"/>
      </rPr>
      <t xml:space="preserve"> supplied by WLS (Evergreen) - Items filling Evergreen holds</t>
    </r>
  </si>
  <si>
    <t>E-RATE</t>
  </si>
  <si>
    <t>Is the library part of a consortium for e-rate benefits?</t>
  </si>
  <si>
    <t>Yes</t>
  </si>
  <si>
    <t>suppplied by WLS</t>
  </si>
  <si>
    <t>If yes, in which consortium are you participating?</t>
  </si>
  <si>
    <t>WLS</t>
  </si>
  <si>
    <t>5. ELECTRONIC USE - Electronic Holdings questions have been reformulated and items are no longer counted individually.</t>
  </si>
  <si>
    <t>E-Material Circulation</t>
  </si>
  <si>
    <t>Circulation of shared e-books</t>
  </si>
  <si>
    <t>Supplied by WLS</t>
  </si>
  <si>
    <r>
      <t xml:space="preserve">supplied by Library - </t>
    </r>
    <r>
      <rPr>
        <b/>
        <i/>
        <sz val="10"/>
        <color theme="1"/>
        <rFont val="Arial"/>
        <family val="2"/>
      </rPr>
      <t>NOTE: Add OverDrive Advantage Plus items that are not shared with other libraries</t>
    </r>
    <r>
      <rPr>
        <i/>
        <sz val="10"/>
        <color theme="1"/>
        <rFont val="Arial"/>
        <family val="2"/>
      </rPr>
      <t xml:space="preserve"> and from other e-content resources purchased by the library individually</t>
    </r>
  </si>
  <si>
    <t>Total circulation of e-books</t>
  </si>
  <si>
    <t>Circulation of shared serials</t>
  </si>
  <si>
    <t>supplied through WLS</t>
  </si>
  <si>
    <r>
      <t xml:space="preserve">supplied by library - </t>
    </r>
    <r>
      <rPr>
        <b/>
        <i/>
        <sz val="10"/>
        <color theme="1"/>
        <rFont val="Arial"/>
        <family val="2"/>
      </rPr>
      <t>NOTE: Add OverDrive Advantage Plus items that are not shared with other libraries and from other e-content resources purchased by the library individually</t>
    </r>
  </si>
  <si>
    <t>Total Circulation of e-serials</t>
  </si>
  <si>
    <t>Circulation of shared e-audio</t>
  </si>
  <si>
    <t>Total circulation of e-audio</t>
  </si>
  <si>
    <t>Circulation of shared e-video</t>
  </si>
  <si>
    <t>Total circulation of e-videos</t>
  </si>
  <si>
    <t>9. SERVICE OUTLET INFORMATION (for libraries that have WLS public computer and/or wireless support)</t>
  </si>
  <si>
    <t>Type of connection on outlet's public Internet computers</t>
  </si>
  <si>
    <t>Fiber</t>
  </si>
  <si>
    <t>supplied by WLS</t>
  </si>
  <si>
    <r>
      <t xml:space="preserve">Maximum </t>
    </r>
    <r>
      <rPr>
        <u/>
        <sz val="10"/>
        <color rgb="FF000000"/>
        <rFont val="Arial"/>
        <family val="2"/>
      </rPr>
      <t>download</t>
    </r>
    <r>
      <rPr>
        <sz val="10"/>
        <color theme="1"/>
        <rFont val="Arial"/>
        <family val="2"/>
      </rPr>
      <t xml:space="preserve"> speed of connection on outlet's public Internet computers</t>
    </r>
  </si>
  <si>
    <t>1 Gb</t>
  </si>
  <si>
    <r>
      <t xml:space="preserve">Maximum </t>
    </r>
    <r>
      <rPr>
        <u/>
        <sz val="10"/>
        <color rgb="FF000000"/>
        <rFont val="Arial"/>
        <family val="2"/>
      </rPr>
      <t>upload</t>
    </r>
    <r>
      <rPr>
        <sz val="10"/>
        <color theme="1"/>
        <rFont val="Arial"/>
        <family val="2"/>
      </rPr>
      <t xml:space="preserve"> speed of connection on outlet's public Internet computers</t>
    </r>
  </si>
  <si>
    <t xml:space="preserve">Internet Provider </t>
  </si>
  <si>
    <t>Other</t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</si>
  <si>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 xml:space="preserve">: Supplied by WLS. Crown Castle and </t>
    </r>
  </si>
  <si>
    <t>Wifi Access</t>
  </si>
  <si>
    <r>
      <rPr>
        <b/>
        <sz val="10"/>
        <color rgb="FF000000"/>
        <rFont val="Arial"/>
        <family val="2"/>
      </rPr>
      <t>Add note:</t>
    </r>
    <r>
      <rPr>
        <sz val="10"/>
        <color theme="1"/>
        <rFont val="Arial"/>
        <family val="2"/>
      </rPr>
      <t xml:space="preserve"> From WLS IT. Users must comply with WLS guidelines</t>
    </r>
  </si>
  <si>
    <t>Number of wireless sessions provided by the library wireless service per year</t>
  </si>
  <si>
    <t>supplied in WLS data dashboard</t>
  </si>
  <si>
    <t>33a</t>
  </si>
  <si>
    <t>Reporting method for Wireless Sessions</t>
  </si>
  <si>
    <t>CT- Annual Count</t>
  </si>
  <si>
    <t>Fiscal year Jun-May</t>
  </si>
  <si>
    <t>49 (ILL circ mod items checked out)</t>
  </si>
  <si>
    <t>Fiscal year Jan-Dec</t>
  </si>
  <si>
    <t>20 ILL circ mod items checked out</t>
  </si>
  <si>
    <t>14 ILL circ mod items checked out</t>
  </si>
  <si>
    <t>Fiscal year Jul-Jun</t>
  </si>
  <si>
    <t>Includes GLKR transactions</t>
  </si>
  <si>
    <t>By query, only 83 records counted as resident. Subtracted 163 (NR) from 10359 (all users) for resident count.</t>
  </si>
  <si>
    <t>By query, 21 records counted as residents. Subtracted 28 (NR) from 2253 (all users)</t>
  </si>
  <si>
    <t>O</t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</si>
  <si>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>: Supplied by WLS. Crown Castle and Optimum</t>
    </r>
  </si>
  <si>
    <t>Library supplies additional items not cataloged or counted above.</t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</si>
  <si>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>: Supplied by WLS. Crown Castle and Verizon Fios</t>
    </r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</si>
  <si>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>: Supplied by WLS. Crown Castle and Fios</t>
    </r>
  </si>
  <si>
    <r>
      <rPr>
        <b/>
        <sz val="10"/>
        <color theme="1"/>
        <rFont val="Arial"/>
        <family val="2"/>
      </rPr>
      <t>Add Note</t>
    </r>
    <r>
      <rPr>
        <sz val="10"/>
        <color theme="1"/>
        <rFont val="Arial"/>
        <family val="2"/>
      </rPr>
      <t>: Supplied by WLS. Crown Castle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</si>
</sst>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135AF9"/>
      <name val="Arial"/>
      <family val="2"/>
    </font>
    <font>
      <sz val="10"/>
      <color rgb="FF135AF9"/>
      <name val="Arial"/>
      <family val="2"/>
    </font>
    <font>
      <sz val="10"/>
      <color rgb="FF0000FF"/>
      <name val="Arial"/>
      <family val="2"/>
    </font>
    <font>
      <u/>
      <sz val="10"/>
      <color theme="1"/>
      <name val="Arial"/>
      <family val="2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2" fontId="4" fillId="0" borderId="0" xfId="0" applyNumberFormat="1" applyFont="1"/>
    <xf numFmtId="0" fontId="15" fillId="0" borderId="0" xfId="0" applyFont="1" applyAlignment="1">
      <alignment wrapText="1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wrapText="1"/>
    </xf>
    <xf numFmtId="0" fontId="16" fillId="0" borderId="0" xfId="0" applyFont="1"/>
    <xf numFmtId="0" fontId="1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0A6D9-7A24-4985-AB3C-80FFE6AFA20C}">
  <sheetPr>
    <tabColor rgb="FFFF0000"/>
  </sheetPr>
  <dimension ref="A1:D103"/>
  <sheetViews>
    <sheetView topLeftCell="B1" workbookViewId="0">
      <selection activeCell="D1" sqref="D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D7" s="4" t="s">
        <v>6</v>
      </c>
    </row>
    <row r="8" spans="1:4" x14ac:dyDescent="0.2">
      <c r="A8" s="4">
        <v>2.2000000000000002</v>
      </c>
      <c r="B8" s="4" t="s">
        <v>7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0</v>
      </c>
      <c r="D9" s="1" t="s">
        <v>9</v>
      </c>
    </row>
    <row r="10" spans="1:4" x14ac:dyDescent="0.2">
      <c r="A10" s="4">
        <v>2.4</v>
      </c>
      <c r="B10" s="4" t="s">
        <v>10</v>
      </c>
      <c r="D10" s="4" t="s">
        <v>6</v>
      </c>
    </row>
    <row r="11" spans="1:4" x14ac:dyDescent="0.2">
      <c r="A11" s="4">
        <v>2.5</v>
      </c>
      <c r="B11" s="4" t="s">
        <v>11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32">
        <f>SUM(C17+C18)</f>
        <v>0</v>
      </c>
      <c r="D19" s="6" t="s">
        <v>19</v>
      </c>
    </row>
    <row r="20" spans="1:4" x14ac:dyDescent="0.2">
      <c r="A20" s="25">
        <v>2.1</v>
      </c>
      <c r="B20" s="4" t="s">
        <v>20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D38" s="4" t="s">
        <v>6</v>
      </c>
    </row>
    <row r="39" spans="1:4" x14ac:dyDescent="0.2">
      <c r="A39" s="4">
        <v>2.19</v>
      </c>
      <c r="B39" s="4" t="s">
        <v>20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D47" s="4" t="s">
        <v>6</v>
      </c>
    </row>
    <row r="48" spans="1:4" x14ac:dyDescent="0.2">
      <c r="A48" s="4">
        <v>3.3</v>
      </c>
      <c r="B48" s="4" t="s">
        <v>43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/>
      <c r="D53" s="28" t="s">
        <v>6</v>
      </c>
    </row>
    <row r="54" spans="1:4" x14ac:dyDescent="0.2">
      <c r="A54" s="26">
        <v>4.2</v>
      </c>
      <c r="B54" s="27" t="s">
        <v>47</v>
      </c>
      <c r="C54" s="26"/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0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/>
      <c r="D56" s="27" t="s">
        <v>6</v>
      </c>
    </row>
    <row r="57" spans="1:4" x14ac:dyDescent="0.2">
      <c r="A57" s="26">
        <v>4.5</v>
      </c>
      <c r="B57" s="27" t="s">
        <v>50</v>
      </c>
      <c r="C57" s="26"/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0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/>
      <c r="D62" s="27" t="s">
        <v>6</v>
      </c>
    </row>
    <row r="63" spans="1:4" x14ac:dyDescent="0.2">
      <c r="A63" s="26">
        <v>4.9000000000000004</v>
      </c>
      <c r="B63" s="27" t="s">
        <v>55</v>
      </c>
      <c r="C63" s="26"/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0</v>
      </c>
      <c r="D64" s="19" t="s">
        <v>49</v>
      </c>
    </row>
    <row r="65" spans="1:4" x14ac:dyDescent="0.2">
      <c r="A65" s="26">
        <v>4.1100000000000003</v>
      </c>
      <c r="B65" s="18" t="s">
        <v>57</v>
      </c>
      <c r="C65" s="29">
        <f>SUM(C59,C64)</f>
        <v>0</v>
      </c>
      <c r="D65" s="19" t="s">
        <v>49</v>
      </c>
    </row>
    <row r="66" spans="1:4" x14ac:dyDescent="0.2">
      <c r="A66" s="26"/>
      <c r="B66" s="19"/>
      <c r="C66" s="26"/>
      <c r="D66" s="26"/>
    </row>
    <row r="67" spans="1:4" x14ac:dyDescent="0.2">
      <c r="A67" s="1" t="s">
        <v>58</v>
      </c>
      <c r="D67" s="3"/>
    </row>
    <row r="68" spans="1:4" x14ac:dyDescent="0.2">
      <c r="B68" s="4" t="s">
        <v>59</v>
      </c>
      <c r="D68" s="4" t="s">
        <v>60</v>
      </c>
    </row>
    <row r="69" spans="1:4" x14ac:dyDescent="0.2">
      <c r="A69" s="7"/>
      <c r="B69" s="4" t="s">
        <v>61</v>
      </c>
      <c r="D69" s="8" t="s">
        <v>62</v>
      </c>
    </row>
    <row r="70" spans="1:4" x14ac:dyDescent="0.2">
      <c r="A70" s="24">
        <v>4.16</v>
      </c>
      <c r="B70" s="1" t="s">
        <v>63</v>
      </c>
      <c r="C70" s="5">
        <f>SUM(C68+C69)</f>
        <v>0</v>
      </c>
      <c r="D70" s="11" t="s">
        <v>64</v>
      </c>
    </row>
    <row r="71" spans="1:4" ht="25.5" x14ac:dyDescent="0.2">
      <c r="A71" s="4">
        <v>4.17</v>
      </c>
      <c r="B71" s="1" t="s">
        <v>65</v>
      </c>
      <c r="D71" s="11" t="s">
        <v>66</v>
      </c>
    </row>
    <row r="72" spans="1:4" x14ac:dyDescent="0.2">
      <c r="B72" s="1"/>
      <c r="D72" s="11"/>
    </row>
    <row r="73" spans="1:4" x14ac:dyDescent="0.2">
      <c r="A73" s="6" t="s">
        <v>67</v>
      </c>
      <c r="B73" s="8"/>
      <c r="C73" s="8"/>
      <c r="D73" s="9"/>
    </row>
    <row r="74" spans="1:4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4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4" x14ac:dyDescent="0.2">
      <c r="A76" s="22"/>
      <c r="B76" s="8"/>
      <c r="C76" s="31"/>
      <c r="D76" s="8"/>
    </row>
    <row r="77" spans="1:4" x14ac:dyDescent="0.2">
      <c r="D77" s="3"/>
    </row>
    <row r="78" spans="1:4" x14ac:dyDescent="0.2">
      <c r="A78" s="1" t="s">
        <v>73</v>
      </c>
      <c r="B78" s="8"/>
      <c r="C78" s="20"/>
      <c r="D78" s="9"/>
    </row>
    <row r="79" spans="1:4" x14ac:dyDescent="0.2">
      <c r="A79" s="1" t="s">
        <v>74</v>
      </c>
      <c r="B79" s="8"/>
      <c r="C79" s="20"/>
      <c r="D79" s="9"/>
    </row>
    <row r="80" spans="1:4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  <ignoredErrors>
    <ignoredError sqref="C55 C58:C59 C64:C6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064C-0627-41F3-909D-0E1A25EA1CBA}">
  <dimension ref="A1:E103"/>
  <sheetViews>
    <sheetView topLeftCell="B78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15325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21295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36620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17279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9704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26983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63603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657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657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657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64260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1570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3351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229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5150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69410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3981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504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73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4558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7385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27012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11246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38258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38628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14928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53556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91814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5795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2298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8093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99907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13618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86</v>
      </c>
    </row>
    <row r="70" spans="1:5" x14ac:dyDescent="0.2">
      <c r="A70" s="24">
        <v>4.16</v>
      </c>
      <c r="B70" s="1" t="s">
        <v>63</v>
      </c>
      <c r="C70" s="5">
        <f>SUM(C68+C69)</f>
        <v>13618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13933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26101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26101</v>
      </c>
      <c r="D82" s="11" t="s">
        <v>64</v>
      </c>
    </row>
    <row r="83" spans="1:4" x14ac:dyDescent="0.2">
      <c r="B83" s="4" t="s">
        <v>79</v>
      </c>
      <c r="C83" s="33">
        <v>9205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9205</v>
      </c>
      <c r="D85" s="11" t="s">
        <v>64</v>
      </c>
    </row>
    <row r="86" spans="1:4" x14ac:dyDescent="0.2">
      <c r="B86" s="4" t="s">
        <v>83</v>
      </c>
      <c r="C86" s="33">
        <v>30355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30355</v>
      </c>
      <c r="D88" s="11" t="s">
        <v>64</v>
      </c>
    </row>
    <row r="89" spans="1:4" x14ac:dyDescent="0.2">
      <c r="B89" s="4" t="s">
        <v>85</v>
      </c>
      <c r="C89" s="33">
        <v>3712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3712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7BFEB-74E0-4EEC-B36F-476C41EF98D9}">
  <dimension ref="A1:E103"/>
  <sheetViews>
    <sheetView topLeftCell="A76" workbookViewId="0">
      <selection activeCell="J97" sqref="J97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23863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22553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46416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32510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9737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42247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88663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375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375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375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89038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6759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10819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537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18115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107153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6825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440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906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8171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15125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279</v>
      </c>
      <c r="D48" s="4" t="s">
        <v>6</v>
      </c>
    </row>
    <row r="49" spans="1:5" x14ac:dyDescent="0.2">
      <c r="D49" s="3"/>
    </row>
    <row r="50" spans="1:5" x14ac:dyDescent="0.2">
      <c r="A50" s="26"/>
      <c r="B50" s="26"/>
      <c r="C50" s="26"/>
      <c r="D50" s="26"/>
    </row>
    <row r="51" spans="1:5" x14ac:dyDescent="0.2">
      <c r="A51" s="16" t="s">
        <v>44</v>
      </c>
      <c r="B51" s="26"/>
      <c r="C51" s="26"/>
      <c r="D51" s="17" t="s">
        <v>45</v>
      </c>
    </row>
    <row r="52" spans="1:5" x14ac:dyDescent="0.2">
      <c r="A52" s="16" t="s">
        <v>46</v>
      </c>
      <c r="B52" s="27"/>
      <c r="C52" s="16"/>
      <c r="D52" s="26"/>
    </row>
    <row r="53" spans="1:5" x14ac:dyDescent="0.2">
      <c r="A53" s="26">
        <v>4.0999999999999996</v>
      </c>
      <c r="B53" s="27" t="s">
        <v>5</v>
      </c>
      <c r="C53" s="26">
        <v>51064</v>
      </c>
      <c r="D53" s="28" t="s">
        <v>6</v>
      </c>
      <c r="E53" s="4" t="s">
        <v>110</v>
      </c>
    </row>
    <row r="54" spans="1:5" x14ac:dyDescent="0.2">
      <c r="A54" s="26">
        <v>4.2</v>
      </c>
      <c r="B54" s="27" t="s">
        <v>47</v>
      </c>
      <c r="C54" s="26">
        <v>29368</v>
      </c>
      <c r="D54" s="28" t="s">
        <v>6</v>
      </c>
      <c r="E54" s="4" t="s">
        <v>110</v>
      </c>
    </row>
    <row r="55" spans="1:5" x14ac:dyDescent="0.2">
      <c r="A55" s="26">
        <v>4.3</v>
      </c>
      <c r="B55" s="18" t="s">
        <v>48</v>
      </c>
      <c r="C55" s="29">
        <f>SUM(C53,C54)</f>
        <v>80432</v>
      </c>
      <c r="D55" s="19" t="s">
        <v>49</v>
      </c>
    </row>
    <row r="56" spans="1:5" x14ac:dyDescent="0.2">
      <c r="A56" s="26">
        <v>4.4000000000000004</v>
      </c>
      <c r="B56" s="27" t="s">
        <v>10</v>
      </c>
      <c r="C56" s="26">
        <v>103871</v>
      </c>
      <c r="D56" s="27" t="s">
        <v>6</v>
      </c>
      <c r="E56" s="4" t="s">
        <v>110</v>
      </c>
    </row>
    <row r="57" spans="1:5" x14ac:dyDescent="0.2">
      <c r="A57" s="26">
        <v>4.5</v>
      </c>
      <c r="B57" s="27" t="s">
        <v>50</v>
      </c>
      <c r="C57" s="26">
        <v>21971</v>
      </c>
      <c r="D57" s="27" t="s">
        <v>6</v>
      </c>
      <c r="E57" s="4" t="s">
        <v>110</v>
      </c>
    </row>
    <row r="58" spans="1:5" x14ac:dyDescent="0.2">
      <c r="A58" s="26">
        <v>4.5999999999999996</v>
      </c>
      <c r="B58" s="18" t="s">
        <v>51</v>
      </c>
      <c r="C58" s="29">
        <f>SUM(C56:C57)</f>
        <v>125842</v>
      </c>
      <c r="D58" s="19" t="s">
        <v>49</v>
      </c>
    </row>
    <row r="59" spans="1:5" x14ac:dyDescent="0.2">
      <c r="A59" s="26">
        <v>4.7</v>
      </c>
      <c r="B59" s="18" t="s">
        <v>52</v>
      </c>
      <c r="C59" s="29">
        <f>SUM(C55,C58)</f>
        <v>206274</v>
      </c>
      <c r="D59" s="19" t="s">
        <v>49</v>
      </c>
    </row>
    <row r="60" spans="1:5" x14ac:dyDescent="0.2">
      <c r="A60" s="26"/>
      <c r="B60" s="27"/>
      <c r="C60" s="26"/>
      <c r="D60" s="26"/>
    </row>
    <row r="61" spans="1:5" x14ac:dyDescent="0.2">
      <c r="A61" s="16" t="s">
        <v>53</v>
      </c>
      <c r="B61" s="27"/>
      <c r="C61" s="26"/>
      <c r="D61" s="26"/>
    </row>
    <row r="62" spans="1:5" x14ac:dyDescent="0.2">
      <c r="A62" s="26">
        <v>4.8</v>
      </c>
      <c r="B62" s="27" t="s">
        <v>54</v>
      </c>
      <c r="C62" s="26">
        <v>25692</v>
      </c>
      <c r="D62" s="27" t="s">
        <v>6</v>
      </c>
      <c r="E62" s="4" t="s">
        <v>110</v>
      </c>
    </row>
    <row r="63" spans="1:5" x14ac:dyDescent="0.2">
      <c r="A63" s="26">
        <v>4.9000000000000004</v>
      </c>
      <c r="B63" s="27" t="s">
        <v>55</v>
      </c>
      <c r="C63" s="26">
        <v>9522</v>
      </c>
      <c r="D63" s="26" t="s">
        <v>6</v>
      </c>
      <c r="E63" s="4" t="s">
        <v>110</v>
      </c>
    </row>
    <row r="64" spans="1:5" x14ac:dyDescent="0.2">
      <c r="A64" s="30">
        <v>4.0999999999999996</v>
      </c>
      <c r="B64" s="18" t="s">
        <v>56</v>
      </c>
      <c r="C64" s="29">
        <f>SUM(C62:C63)</f>
        <v>35214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241488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28499</v>
      </c>
      <c r="D68" s="4" t="s">
        <v>60</v>
      </c>
      <c r="E68" s="4" t="s">
        <v>110</v>
      </c>
    </row>
    <row r="69" spans="1:5" x14ac:dyDescent="0.2">
      <c r="A69" s="7"/>
      <c r="B69" s="4" t="s">
        <v>61</v>
      </c>
      <c r="D69" s="8" t="s">
        <v>62</v>
      </c>
      <c r="E69" s="4">
        <v>313</v>
      </c>
    </row>
    <row r="70" spans="1:5" x14ac:dyDescent="0.2">
      <c r="A70" s="24">
        <v>4.16</v>
      </c>
      <c r="B70" s="1" t="s">
        <v>63</v>
      </c>
      <c r="C70" s="5">
        <f>SUM(C68+C69)</f>
        <v>28499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24455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61024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61024</v>
      </c>
      <c r="D82" s="11" t="s">
        <v>64</v>
      </c>
    </row>
    <row r="83" spans="1:4" x14ac:dyDescent="0.2">
      <c r="B83" s="4" t="s">
        <v>79</v>
      </c>
      <c r="C83" s="33">
        <v>16343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16343</v>
      </c>
      <c r="D85" s="11" t="s">
        <v>64</v>
      </c>
    </row>
    <row r="86" spans="1:4" x14ac:dyDescent="0.2">
      <c r="B86" s="4" t="s">
        <v>83</v>
      </c>
      <c r="C86" s="33">
        <v>56091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56091</v>
      </c>
      <c r="D88" s="11" t="s">
        <v>64</v>
      </c>
    </row>
    <row r="89" spans="1:4" x14ac:dyDescent="0.2">
      <c r="B89" s="4" t="s">
        <v>85</v>
      </c>
      <c r="C89" s="33">
        <v>9517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9517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80CB-A8C1-4075-B0EE-7DB903B53FF5}">
  <dimension ref="A1:E103"/>
  <sheetViews>
    <sheetView topLeftCell="A81" workbookViewId="0">
      <selection activeCell="A93" sqref="A93:D106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14967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17209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32176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15267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5193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20460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52636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800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800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800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53436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2323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6177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207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8707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62143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4260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761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317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5338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7397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30915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15762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46677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16513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17864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34377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81054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12564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4658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17222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98276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15732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85</v>
      </c>
    </row>
    <row r="70" spans="1:5" x14ac:dyDescent="0.2">
      <c r="A70" s="24">
        <v>4.16</v>
      </c>
      <c r="B70" s="1" t="s">
        <v>63</v>
      </c>
      <c r="C70" s="5">
        <f>SUM(C68+C69)</f>
        <v>15732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14308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20484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20484</v>
      </c>
      <c r="D82" s="11" t="s">
        <v>64</v>
      </c>
    </row>
    <row r="83" spans="1:4" x14ac:dyDescent="0.2">
      <c r="B83" s="4" t="s">
        <v>79</v>
      </c>
      <c r="C83" s="33">
        <v>5928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5928</v>
      </c>
      <c r="D85" s="11" t="s">
        <v>64</v>
      </c>
    </row>
    <row r="86" spans="1:4" x14ac:dyDescent="0.2">
      <c r="B86" s="4" t="s">
        <v>83</v>
      </c>
      <c r="C86" s="33">
        <v>23187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23187</v>
      </c>
      <c r="D88" s="11" t="s">
        <v>64</v>
      </c>
    </row>
    <row r="89" spans="1:4" x14ac:dyDescent="0.2">
      <c r="B89" s="4" t="s">
        <v>85</v>
      </c>
      <c r="C89" s="33">
        <v>3296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3296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38D2-767E-4329-910F-65EEAFF29953}">
  <dimension ref="A1:E103"/>
  <sheetViews>
    <sheetView topLeftCell="A76" workbookViewId="0">
      <selection activeCell="D101" sqref="A94:D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4580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3988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8568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10251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3164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13415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21983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382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382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382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22365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555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2482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3072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25437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1315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412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172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1899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2273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4359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2828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7187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11657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2276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13933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21120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2468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598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3066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24186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3511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35</v>
      </c>
    </row>
    <row r="70" spans="1:5" x14ac:dyDescent="0.2">
      <c r="A70" s="24">
        <v>4.16</v>
      </c>
      <c r="B70" s="1" t="s">
        <v>63</v>
      </c>
      <c r="C70" s="5">
        <f>SUM(C68+C69)</f>
        <v>3511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6730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D003A-721E-4D90-9E8B-79F05274FCBA}">
  <dimension ref="A1:E103"/>
  <sheetViews>
    <sheetView topLeftCell="B81" workbookViewId="0">
      <selection activeCell="D100" sqref="D10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14653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16235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30888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19639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5864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25503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56391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742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742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742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57133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2511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5318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7831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64964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1653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61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1714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4073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17039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14399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31438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26043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3133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29176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60614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6437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926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7363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67977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19390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121</v>
      </c>
    </row>
    <row r="70" spans="1:5" x14ac:dyDescent="0.2">
      <c r="A70" s="24">
        <v>4.16</v>
      </c>
      <c r="B70" s="1" t="s">
        <v>63</v>
      </c>
      <c r="C70" s="5">
        <f>SUM(C68+C69)</f>
        <v>19390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9288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21170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21170</v>
      </c>
      <c r="D82" s="11" t="s">
        <v>64</v>
      </c>
    </row>
    <row r="83" spans="1:4" x14ac:dyDescent="0.2">
      <c r="B83" s="4" t="s">
        <v>79</v>
      </c>
      <c r="C83" s="33">
        <v>6852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6852</v>
      </c>
      <c r="D85" s="11" t="s">
        <v>64</v>
      </c>
    </row>
    <row r="86" spans="1:4" x14ac:dyDescent="0.2">
      <c r="B86" s="4" t="s">
        <v>83</v>
      </c>
      <c r="C86" s="33">
        <v>20224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20224</v>
      </c>
      <c r="D88" s="11" t="s">
        <v>64</v>
      </c>
    </row>
    <row r="89" spans="1:4" x14ac:dyDescent="0.2">
      <c r="B89" s="4" t="s">
        <v>85</v>
      </c>
      <c r="C89" s="33">
        <v>5044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5044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0AE0-2D94-467E-8711-DAF14BE7CAD1}">
  <dimension ref="A1:E103"/>
  <sheetViews>
    <sheetView topLeftCell="B77" workbookViewId="0">
      <selection activeCell="C98" sqref="C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18587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19789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38376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19945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14017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33962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72338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72390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5314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6999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297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12610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85000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2601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119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2720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5840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32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23703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11080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34783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33979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7699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41678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76461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9586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2531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12117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88578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12948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114</v>
      </c>
    </row>
    <row r="70" spans="1:5" x14ac:dyDescent="0.2">
      <c r="A70" s="24">
        <v>4.16</v>
      </c>
      <c r="B70" s="1" t="s">
        <v>63</v>
      </c>
      <c r="C70" s="5">
        <f>SUM(C68+C69)</f>
        <v>12948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14828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21407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21407</v>
      </c>
      <c r="D82" s="11" t="s">
        <v>64</v>
      </c>
    </row>
    <row r="83" spans="1:4" x14ac:dyDescent="0.2">
      <c r="B83" s="4" t="s">
        <v>79</v>
      </c>
      <c r="C83" s="33">
        <v>4997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4997</v>
      </c>
      <c r="D85" s="11" t="s">
        <v>64</v>
      </c>
    </row>
    <row r="86" spans="1:4" x14ac:dyDescent="0.2">
      <c r="B86" s="4" t="s">
        <v>83</v>
      </c>
      <c r="C86" s="33">
        <v>20721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20721</v>
      </c>
      <c r="D88" s="11" t="s">
        <v>64</v>
      </c>
    </row>
    <row r="89" spans="1:4" x14ac:dyDescent="0.2">
      <c r="B89" s="4" t="s">
        <v>85</v>
      </c>
      <c r="C89" s="33">
        <v>3021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3021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117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21A6-9888-49DB-9665-1CDCDD385494}">
  <dimension ref="A1:E103"/>
  <sheetViews>
    <sheetView topLeftCell="A82" zoomScale="130" zoomScaleNormal="130" workbookViewId="0">
      <selection activeCell="E101" sqref="E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17692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16623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34315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13460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8555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22015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56330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837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837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837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57167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1704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4905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6653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63820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3405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532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194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4131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2882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17715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9693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27408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29607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5276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34883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62291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4275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1682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5957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68248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10545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54</v>
      </c>
    </row>
    <row r="70" spans="1:5" x14ac:dyDescent="0.2">
      <c r="A70" s="24">
        <v>4.16</v>
      </c>
      <c r="B70" s="1" t="s">
        <v>63</v>
      </c>
      <c r="C70" s="5">
        <f>SUM(C68+C69)</f>
        <v>10545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10355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16251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16251</v>
      </c>
      <c r="D82" s="11" t="s">
        <v>64</v>
      </c>
    </row>
    <row r="83" spans="1:4" x14ac:dyDescent="0.2">
      <c r="B83" s="4" t="s">
        <v>79</v>
      </c>
      <c r="C83" s="33">
        <v>3226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3226</v>
      </c>
      <c r="D85" s="11" t="s">
        <v>64</v>
      </c>
    </row>
    <row r="86" spans="1:4" x14ac:dyDescent="0.2">
      <c r="B86" s="4" t="s">
        <v>83</v>
      </c>
      <c r="C86" s="33">
        <v>19394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19394</v>
      </c>
      <c r="D88" s="11" t="s">
        <v>64</v>
      </c>
    </row>
    <row r="89" spans="1:4" x14ac:dyDescent="0.2">
      <c r="B89" s="4" t="s">
        <v>85</v>
      </c>
      <c r="C89" s="33">
        <v>2130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2130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88D9-A48B-4083-9008-93C8CC1C68C2}">
  <dimension ref="A1:E103"/>
  <sheetViews>
    <sheetView topLeftCell="A74" workbookViewId="0">
      <selection activeCell="I97" sqref="I97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21265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17966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39231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18051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8504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26555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65786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1898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1898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1898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67684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5354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6388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167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11909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79593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6646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902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931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8479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21158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873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64633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28083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92716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81767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20643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102410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195126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25820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5414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31234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226360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32805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208</v>
      </c>
    </row>
    <row r="70" spans="1:5" x14ac:dyDescent="0.2">
      <c r="A70" s="24">
        <v>4.16</v>
      </c>
      <c r="B70" s="1" t="s">
        <v>63</v>
      </c>
      <c r="C70" s="5">
        <f>SUM(C68+C69)</f>
        <v>32805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18236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50163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50163</v>
      </c>
      <c r="D82" s="11" t="s">
        <v>64</v>
      </c>
    </row>
    <row r="83" spans="1:4" x14ac:dyDescent="0.2">
      <c r="B83" s="4" t="s">
        <v>79</v>
      </c>
      <c r="C83" s="33">
        <v>16282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16282</v>
      </c>
      <c r="D85" s="11" t="s">
        <v>64</v>
      </c>
    </row>
    <row r="86" spans="1:4" x14ac:dyDescent="0.2">
      <c r="B86" s="4" t="s">
        <v>83</v>
      </c>
      <c r="C86" s="33">
        <v>54306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54306</v>
      </c>
      <c r="D88" s="11" t="s">
        <v>64</v>
      </c>
    </row>
    <row r="89" spans="1:4" x14ac:dyDescent="0.2">
      <c r="B89" s="4" t="s">
        <v>85</v>
      </c>
      <c r="C89" s="33">
        <v>6592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6592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834C-4373-40B2-BEF2-6A7BFE62C729}">
  <dimension ref="A1:E103"/>
  <sheetViews>
    <sheetView topLeftCell="A76" workbookViewId="0">
      <selection activeCell="D101" sqref="A93:D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14401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17683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32084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17230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8392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25622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57706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1559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1559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4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1563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59269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2085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3596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88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5769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65038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2661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475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152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3288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2919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20099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10929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31028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38294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8085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46379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77407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6423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1630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8053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85460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12312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165</v>
      </c>
    </row>
    <row r="70" spans="1:5" x14ac:dyDescent="0.2">
      <c r="A70" s="24">
        <v>4.16</v>
      </c>
      <c r="B70" s="1" t="s">
        <v>63</v>
      </c>
      <c r="C70" s="5">
        <f>SUM(C68+C69)</f>
        <v>12312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10911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13981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13981</v>
      </c>
      <c r="D82" s="11" t="s">
        <v>64</v>
      </c>
    </row>
    <row r="83" spans="1:4" x14ac:dyDescent="0.2">
      <c r="B83" s="4" t="s">
        <v>79</v>
      </c>
      <c r="C83" s="33">
        <v>3301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3301</v>
      </c>
      <c r="D85" s="11" t="s">
        <v>64</v>
      </c>
    </row>
    <row r="86" spans="1:4" x14ac:dyDescent="0.2">
      <c r="B86" s="4" t="s">
        <v>83</v>
      </c>
      <c r="C86" s="33">
        <v>16459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16459</v>
      </c>
      <c r="D88" s="11" t="s">
        <v>64</v>
      </c>
    </row>
    <row r="89" spans="1:4" x14ac:dyDescent="0.2">
      <c r="B89" s="4" t="s">
        <v>85</v>
      </c>
      <c r="C89" s="33">
        <v>2889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2889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6122F-A8EE-4DB6-B563-2A82CC88E543}">
  <dimension ref="A1:E103"/>
  <sheetViews>
    <sheetView topLeftCell="B81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17156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21165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38321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19902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6493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26395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64716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602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602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602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65318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2145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5166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260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7571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72889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4918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711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55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5684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4004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5684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37192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25636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62828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82093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14683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96776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159604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13355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4562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17917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177521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25091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287</v>
      </c>
    </row>
    <row r="70" spans="1:5" x14ac:dyDescent="0.2">
      <c r="A70" s="24">
        <v>4.16</v>
      </c>
      <c r="B70" s="1" t="s">
        <v>63</v>
      </c>
      <c r="C70" s="5">
        <f>SUM(C68+C69)</f>
        <v>25091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20290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49386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49386</v>
      </c>
      <c r="D82" s="11" t="s">
        <v>64</v>
      </c>
    </row>
    <row r="83" spans="1:4" x14ac:dyDescent="0.2">
      <c r="B83" s="4" t="s">
        <v>79</v>
      </c>
      <c r="C83" s="33">
        <v>12771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12771</v>
      </c>
      <c r="D85" s="11" t="s">
        <v>64</v>
      </c>
    </row>
    <row r="86" spans="1:4" x14ac:dyDescent="0.2">
      <c r="B86" s="4" t="s">
        <v>83</v>
      </c>
      <c r="C86" s="33">
        <v>49733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49733</v>
      </c>
      <c r="D88" s="11" t="s">
        <v>64</v>
      </c>
    </row>
    <row r="89" spans="1:4" x14ac:dyDescent="0.2">
      <c r="B89" s="4" t="s">
        <v>85</v>
      </c>
      <c r="C89" s="33">
        <v>7684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7684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BF43D-3B4B-4648-8A8C-C8FC241479A7}">
  <dimension ref="A1:E103"/>
  <sheetViews>
    <sheetView topLeftCell="A79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17403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11255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28658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18692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6288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24980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53638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1868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1868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1868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55506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2503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5745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186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8434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63940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1361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364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132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1857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2584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337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12345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6613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18958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25600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4199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29799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48757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3765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1193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4958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53715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12194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15" t="s">
        <v>105</v>
      </c>
    </row>
    <row r="70" spans="1:5" x14ac:dyDescent="0.2">
      <c r="A70" s="24">
        <v>4.16</v>
      </c>
      <c r="B70" s="1" t="s">
        <v>63</v>
      </c>
      <c r="C70" s="5">
        <f>SUM(C68+C69)</f>
        <v>12194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8334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10275</v>
      </c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10275</v>
      </c>
      <c r="D82" s="11" t="s">
        <v>64</v>
      </c>
    </row>
    <row r="83" spans="1:4" x14ac:dyDescent="0.2">
      <c r="B83" s="4" t="s">
        <v>79</v>
      </c>
      <c r="C83" s="33">
        <v>1444</v>
      </c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1444</v>
      </c>
      <c r="D85" s="11" t="s">
        <v>64</v>
      </c>
    </row>
    <row r="86" spans="1:4" x14ac:dyDescent="0.2">
      <c r="B86" s="4" t="s">
        <v>83</v>
      </c>
      <c r="C86" s="33">
        <v>10035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10035</v>
      </c>
      <c r="D88" s="11" t="s">
        <v>64</v>
      </c>
    </row>
    <row r="89" spans="1:4" x14ac:dyDescent="0.2">
      <c r="B89" s="4" t="s">
        <v>85</v>
      </c>
      <c r="C89" s="33">
        <v>602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602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F11E-0AF3-453F-A9FF-649AD2289AEA}">
  <dimension ref="A1:E103"/>
  <sheetViews>
    <sheetView topLeftCell="A82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13185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10409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23594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10455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4141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14596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38190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507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507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507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38697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2421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5633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84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8138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46835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1374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151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1593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4887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12741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7527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20268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12836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2258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15094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35362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7093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673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7766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43128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10582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78</v>
      </c>
    </row>
    <row r="70" spans="1:5" x14ac:dyDescent="0.2">
      <c r="A70" s="24">
        <v>4.16</v>
      </c>
      <c r="B70" s="1" t="s">
        <v>63</v>
      </c>
      <c r="C70" s="5">
        <f>SUM(C68+C69)</f>
        <v>10582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8289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22031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22031</v>
      </c>
      <c r="D82" s="11" t="s">
        <v>64</v>
      </c>
    </row>
    <row r="83" spans="1:4" x14ac:dyDescent="0.2">
      <c r="B83" s="4" t="s">
        <v>79</v>
      </c>
      <c r="C83" s="33">
        <v>6505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6505</v>
      </c>
      <c r="D85" s="11" t="s">
        <v>64</v>
      </c>
    </row>
    <row r="86" spans="1:4" x14ac:dyDescent="0.2">
      <c r="B86" s="4" t="s">
        <v>83</v>
      </c>
      <c r="C86" s="33">
        <v>20939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20939</v>
      </c>
      <c r="D88" s="11" t="s">
        <v>64</v>
      </c>
    </row>
    <row r="89" spans="1:4" x14ac:dyDescent="0.2">
      <c r="B89" s="4" t="s">
        <v>85</v>
      </c>
      <c r="C89" s="33">
        <v>4061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4061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59AD-27F5-4A1D-986F-06849D9A27ED}">
  <dimension ref="A1:E103"/>
  <sheetViews>
    <sheetView topLeftCell="B74" workbookViewId="0">
      <selection activeCell="D101" sqref="A94:D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20361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22972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43333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24176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9273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33449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76782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564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564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564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77346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4607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7086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115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11808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89154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2245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164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2440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6722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152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19841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10423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30264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38983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5683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44666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74930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8577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1588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10165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85095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14668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178</v>
      </c>
    </row>
    <row r="70" spans="1:5" x14ac:dyDescent="0.2">
      <c r="A70" s="24">
        <v>4.16</v>
      </c>
      <c r="B70" s="1" t="s">
        <v>63</v>
      </c>
      <c r="C70" s="5">
        <f>SUM(C68+C69)</f>
        <v>14668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12829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20957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20957</v>
      </c>
      <c r="D82" s="11" t="s">
        <v>64</v>
      </c>
    </row>
    <row r="83" spans="1:4" x14ac:dyDescent="0.2">
      <c r="B83" s="4" t="s">
        <v>79</v>
      </c>
      <c r="C83" s="33">
        <v>7265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7265</v>
      </c>
      <c r="D85" s="11" t="s">
        <v>64</v>
      </c>
    </row>
    <row r="86" spans="1:4" x14ac:dyDescent="0.2">
      <c r="B86" s="4" t="s">
        <v>83</v>
      </c>
      <c r="C86" s="33">
        <v>21687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21687</v>
      </c>
      <c r="D88" s="11" t="s">
        <v>64</v>
      </c>
    </row>
    <row r="89" spans="1:4" x14ac:dyDescent="0.2">
      <c r="B89" s="4" t="s">
        <v>85</v>
      </c>
      <c r="C89" s="33">
        <v>4023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4023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9F63-33EE-4CD0-B1AE-81C17C981A92}">
  <dimension ref="A1:E103"/>
  <sheetViews>
    <sheetView topLeftCell="B79" workbookViewId="0">
      <selection activeCell="C80" sqref="C80:C8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13488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23237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36725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16022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5653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21675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58400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463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463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3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466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58866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2562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2742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461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5765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64631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4117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109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257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4483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3638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12733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7141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19874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18620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3288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21908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41782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4374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1852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6226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48008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8439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50</v>
      </c>
    </row>
    <row r="70" spans="1:5" x14ac:dyDescent="0.2">
      <c r="A70" s="24">
        <v>4.16</v>
      </c>
      <c r="B70" s="1" t="s">
        <v>63</v>
      </c>
      <c r="C70" s="5">
        <f>SUM(C68+C69)</f>
        <v>8439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13409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14113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14113</v>
      </c>
      <c r="D82" s="11" t="s">
        <v>64</v>
      </c>
    </row>
    <row r="83" spans="1:4" x14ac:dyDescent="0.2">
      <c r="B83" s="4" t="s">
        <v>79</v>
      </c>
      <c r="C83" s="33">
        <v>3457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3457</v>
      </c>
      <c r="D85" s="11" t="s">
        <v>64</v>
      </c>
    </row>
    <row r="86" spans="1:4" x14ac:dyDescent="0.2">
      <c r="B86" s="4" t="s">
        <v>83</v>
      </c>
      <c r="C86" s="33">
        <v>16793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16793</v>
      </c>
      <c r="D88" s="11" t="s">
        <v>64</v>
      </c>
    </row>
    <row r="89" spans="1:4" x14ac:dyDescent="0.2">
      <c r="B89" s="4" t="s">
        <v>85</v>
      </c>
      <c r="C89" s="33">
        <v>2080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2080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B8EC-0FDC-46B0-9DC3-84553D2A178D}">
  <dimension ref="A1:E103"/>
  <sheetViews>
    <sheetView topLeftCell="A84" workbookViewId="0">
      <selection activeCell="A93" sqref="A93:D106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14665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18500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33165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15561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5943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21504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54669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1392</v>
      </c>
      <c r="D17" s="4" t="s">
        <v>6</v>
      </c>
    </row>
    <row r="18" spans="1:4" x14ac:dyDescent="0.2">
      <c r="D18" s="3" t="s">
        <v>115</v>
      </c>
    </row>
    <row r="19" spans="1:4" x14ac:dyDescent="0.2">
      <c r="B19" s="1" t="s">
        <v>18</v>
      </c>
      <c r="C19" s="6">
        <f>SUM(C17+C18)</f>
        <v>1392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1392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56061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4779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7243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84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12106</v>
      </c>
      <c r="D32" s="11" t="s">
        <v>31</v>
      </c>
    </row>
    <row r="33" spans="1:5" x14ac:dyDescent="0.2">
      <c r="B33" s="1"/>
      <c r="C33" s="12"/>
      <c r="D33" s="11"/>
    </row>
    <row r="34" spans="1:5" x14ac:dyDescent="0.2">
      <c r="A34" s="1" t="s">
        <v>32</v>
      </c>
      <c r="B34" s="1"/>
      <c r="C34" s="12"/>
      <c r="D34" s="11"/>
    </row>
    <row r="35" spans="1:5" x14ac:dyDescent="0.2">
      <c r="A35" s="4">
        <v>2.17</v>
      </c>
      <c r="B35" s="1" t="s">
        <v>33</v>
      </c>
      <c r="C35" s="10">
        <f>SUM(C23+C32)</f>
        <v>68167</v>
      </c>
      <c r="D35" s="11" t="s">
        <v>31</v>
      </c>
    </row>
    <row r="36" spans="1:5" x14ac:dyDescent="0.2">
      <c r="C36" s="13"/>
      <c r="D36" s="3"/>
    </row>
    <row r="37" spans="1:5" x14ac:dyDescent="0.2">
      <c r="A37" s="1" t="s">
        <v>34</v>
      </c>
      <c r="D37" s="3"/>
    </row>
    <row r="38" spans="1:5" x14ac:dyDescent="0.2">
      <c r="A38" s="4">
        <v>2.1800000000000002</v>
      </c>
      <c r="B38" s="4" t="s">
        <v>4</v>
      </c>
      <c r="C38" s="4">
        <v>4299</v>
      </c>
      <c r="D38" s="4" t="s">
        <v>6</v>
      </c>
    </row>
    <row r="39" spans="1:5" x14ac:dyDescent="0.2">
      <c r="A39" s="4">
        <v>2.19</v>
      </c>
      <c r="B39" s="4" t="s">
        <v>20</v>
      </c>
      <c r="C39" s="4">
        <v>1175</v>
      </c>
      <c r="D39" s="4" t="s">
        <v>6</v>
      </c>
    </row>
    <row r="40" spans="1:5" x14ac:dyDescent="0.2">
      <c r="D40" s="3" t="s">
        <v>35</v>
      </c>
    </row>
    <row r="41" spans="1:5" x14ac:dyDescent="0.2">
      <c r="A41" s="25">
        <v>2.2000000000000002</v>
      </c>
      <c r="B41" s="4" t="s">
        <v>36</v>
      </c>
      <c r="C41" s="4">
        <v>602</v>
      </c>
      <c r="D41" s="4" t="s">
        <v>37</v>
      </c>
    </row>
    <row r="42" spans="1:5" x14ac:dyDescent="0.2">
      <c r="A42" s="7"/>
      <c r="D42" s="14" t="s">
        <v>38</v>
      </c>
    </row>
    <row r="43" spans="1:5" x14ac:dyDescent="0.2">
      <c r="A43" s="24">
        <v>2.21</v>
      </c>
      <c r="B43" s="1" t="s">
        <v>39</v>
      </c>
      <c r="C43" s="5">
        <f>SUM(C38:C42)</f>
        <v>6076</v>
      </c>
      <c r="D43" s="11" t="s">
        <v>31</v>
      </c>
    </row>
    <row r="44" spans="1:5" x14ac:dyDescent="0.2">
      <c r="D44" s="15"/>
    </row>
    <row r="45" spans="1:5" x14ac:dyDescent="0.2">
      <c r="A45" s="1" t="s">
        <v>40</v>
      </c>
      <c r="D45" s="9"/>
    </row>
    <row r="46" spans="1:5" x14ac:dyDescent="0.2">
      <c r="A46" s="1" t="s">
        <v>41</v>
      </c>
      <c r="D46" s="3"/>
    </row>
    <row r="47" spans="1:5" x14ac:dyDescent="0.2">
      <c r="A47" s="4">
        <v>3.2</v>
      </c>
      <c r="B47" s="4" t="s">
        <v>42</v>
      </c>
      <c r="C47" s="4">
        <v>10196</v>
      </c>
      <c r="D47" s="4" t="s">
        <v>6</v>
      </c>
      <c r="E47" s="4" t="s">
        <v>111</v>
      </c>
    </row>
    <row r="48" spans="1:5" x14ac:dyDescent="0.2">
      <c r="A48" s="4">
        <v>3.3</v>
      </c>
      <c r="B48" s="4" t="s">
        <v>43</v>
      </c>
      <c r="C48" s="4">
        <v>163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39538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20826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60364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70942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10755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81697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142061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17697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6006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23703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165764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21975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200</v>
      </c>
    </row>
    <row r="70" spans="1:5" x14ac:dyDescent="0.2">
      <c r="A70" s="24">
        <v>4.16</v>
      </c>
      <c r="B70" s="1" t="s">
        <v>63</v>
      </c>
      <c r="C70" s="5">
        <f>SUM(C68+C69)</f>
        <v>21975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20762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46448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46448</v>
      </c>
      <c r="D82" s="11" t="s">
        <v>64</v>
      </c>
    </row>
    <row r="83" spans="1:4" x14ac:dyDescent="0.2">
      <c r="B83" s="4" t="s">
        <v>79</v>
      </c>
      <c r="C83" s="33">
        <v>14339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14339</v>
      </c>
      <c r="D85" s="11" t="s">
        <v>64</v>
      </c>
    </row>
    <row r="86" spans="1:4" x14ac:dyDescent="0.2">
      <c r="B86" s="4" t="s">
        <v>83</v>
      </c>
      <c r="C86" s="33">
        <v>44146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44146</v>
      </c>
      <c r="D88" s="11" t="s">
        <v>64</v>
      </c>
    </row>
    <row r="89" spans="1:4" x14ac:dyDescent="0.2">
      <c r="B89" s="4" t="s">
        <v>85</v>
      </c>
      <c r="C89" s="33">
        <v>14166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14166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9CF17-A12B-466C-B09B-24BF7C3DD09E}">
  <dimension ref="A1:E103"/>
  <sheetViews>
    <sheetView topLeftCell="A81" workbookViewId="0">
      <selection activeCell="D101" sqref="A93:D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4267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1206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5473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3711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903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4614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10087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214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214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214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10301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488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0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520</v>
      </c>
      <c r="D32" s="11" t="s">
        <v>31</v>
      </c>
    </row>
    <row r="33" spans="1:5" x14ac:dyDescent="0.2">
      <c r="B33" s="1"/>
      <c r="C33" s="12"/>
      <c r="D33" s="11"/>
    </row>
    <row r="34" spans="1:5" x14ac:dyDescent="0.2">
      <c r="A34" s="1" t="s">
        <v>32</v>
      </c>
      <c r="B34" s="1"/>
      <c r="C34" s="12"/>
      <c r="D34" s="11"/>
    </row>
    <row r="35" spans="1:5" x14ac:dyDescent="0.2">
      <c r="A35" s="4">
        <v>2.17</v>
      </c>
      <c r="B35" s="1" t="s">
        <v>33</v>
      </c>
      <c r="C35" s="10">
        <f>SUM(C23+C32)</f>
        <v>10821</v>
      </c>
      <c r="D35" s="11" t="s">
        <v>31</v>
      </c>
    </row>
    <row r="36" spans="1:5" x14ac:dyDescent="0.2">
      <c r="C36" s="13"/>
      <c r="D36" s="3"/>
    </row>
    <row r="37" spans="1:5" x14ac:dyDescent="0.2">
      <c r="A37" s="1" t="s">
        <v>34</v>
      </c>
      <c r="D37" s="3"/>
    </row>
    <row r="38" spans="1:5" x14ac:dyDescent="0.2">
      <c r="A38" s="4">
        <v>2.1800000000000002</v>
      </c>
      <c r="B38" s="4" t="s">
        <v>4</v>
      </c>
      <c r="C38" s="4">
        <v>1269</v>
      </c>
      <c r="D38" s="4" t="s">
        <v>6</v>
      </c>
    </row>
    <row r="39" spans="1:5" x14ac:dyDescent="0.2">
      <c r="A39" s="4">
        <v>2.19</v>
      </c>
      <c r="B39" s="4" t="s">
        <v>20</v>
      </c>
      <c r="C39" s="4">
        <v>209</v>
      </c>
      <c r="D39" s="4" t="s">
        <v>6</v>
      </c>
    </row>
    <row r="40" spans="1:5" x14ac:dyDescent="0.2">
      <c r="D40" s="3" t="s">
        <v>35</v>
      </c>
    </row>
    <row r="41" spans="1:5" x14ac:dyDescent="0.2">
      <c r="A41" s="25">
        <v>2.2000000000000002</v>
      </c>
      <c r="B41" s="4" t="s">
        <v>36</v>
      </c>
      <c r="C41" s="4">
        <v>87</v>
      </c>
      <c r="D41" s="4" t="s">
        <v>37</v>
      </c>
    </row>
    <row r="42" spans="1:5" x14ac:dyDescent="0.2">
      <c r="A42" s="7"/>
      <c r="D42" s="14" t="s">
        <v>38</v>
      </c>
    </row>
    <row r="43" spans="1:5" x14ac:dyDescent="0.2">
      <c r="A43" s="24">
        <v>2.21</v>
      </c>
      <c r="B43" s="1" t="s">
        <v>39</v>
      </c>
      <c r="C43" s="5">
        <f>SUM(C38:C42)</f>
        <v>1565</v>
      </c>
      <c r="D43" s="11" t="s">
        <v>31</v>
      </c>
    </row>
    <row r="44" spans="1:5" x14ac:dyDescent="0.2">
      <c r="D44" s="15"/>
    </row>
    <row r="45" spans="1:5" x14ac:dyDescent="0.2">
      <c r="A45" s="1" t="s">
        <v>40</v>
      </c>
      <c r="D45" s="9"/>
    </row>
    <row r="46" spans="1:5" x14ac:dyDescent="0.2">
      <c r="A46" s="1" t="s">
        <v>41</v>
      </c>
      <c r="D46" s="3"/>
    </row>
    <row r="47" spans="1:5" x14ac:dyDescent="0.2">
      <c r="A47" s="4">
        <v>3.2</v>
      </c>
      <c r="B47" s="4" t="s">
        <v>42</v>
      </c>
      <c r="C47" s="4">
        <v>2225</v>
      </c>
      <c r="D47" s="4" t="s">
        <v>6</v>
      </c>
      <c r="E47" s="4" t="s">
        <v>112</v>
      </c>
    </row>
    <row r="48" spans="1:5" x14ac:dyDescent="0.2">
      <c r="A48" s="4">
        <v>3.3</v>
      </c>
      <c r="B48" s="4" t="s">
        <v>43</v>
      </c>
      <c r="C48" s="4">
        <v>28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9264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2347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11611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9865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1347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11212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22823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1339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524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1863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24686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4302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2</v>
      </c>
    </row>
    <row r="70" spans="1:5" x14ac:dyDescent="0.2">
      <c r="A70" s="24">
        <v>4.16</v>
      </c>
      <c r="B70" s="1" t="s">
        <v>63</v>
      </c>
      <c r="C70" s="5">
        <f>SUM(C68+C69)</f>
        <v>4302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5363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5302-F776-4220-A338-3F9130F5B04E}">
  <dimension ref="A1:E103"/>
  <sheetViews>
    <sheetView topLeftCell="A87" workbookViewId="0">
      <selection activeCell="D101" sqref="A94:D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59081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132745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191826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21503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14766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36269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228095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10771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10771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5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10776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238871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5260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13653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443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19356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258227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4064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769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698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5531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11579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4204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5752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9956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8160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1350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9510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19466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7944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694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8638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28104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4388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52</v>
      </c>
    </row>
    <row r="70" spans="1:5" x14ac:dyDescent="0.2">
      <c r="A70" s="24">
        <v>4.16</v>
      </c>
      <c r="B70" s="1" t="s">
        <v>63</v>
      </c>
      <c r="C70" s="5">
        <f>SUM(C68+C69)</f>
        <v>4388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26237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12047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12047</v>
      </c>
      <c r="D82" s="11" t="s">
        <v>64</v>
      </c>
    </row>
    <row r="83" spans="1:4" x14ac:dyDescent="0.2">
      <c r="B83" s="4" t="s">
        <v>79</v>
      </c>
      <c r="C83" s="33">
        <v>3181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3181</v>
      </c>
      <c r="D85" s="11" t="s">
        <v>64</v>
      </c>
    </row>
    <row r="86" spans="1:4" x14ac:dyDescent="0.2">
      <c r="B86" s="4" t="s">
        <v>83</v>
      </c>
      <c r="C86" s="33">
        <v>13303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13303</v>
      </c>
      <c r="D88" s="11" t="s">
        <v>64</v>
      </c>
    </row>
    <row r="89" spans="1:4" x14ac:dyDescent="0.2">
      <c r="B89" s="4" t="s">
        <v>85</v>
      </c>
      <c r="C89" s="33">
        <v>14166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14166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A7B6-567C-48E2-A4D6-B4FAF03466EA}">
  <dimension ref="A1:E103"/>
  <sheetViews>
    <sheetView topLeftCell="B84" workbookViewId="0">
      <selection activeCell="D99" sqref="D99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8730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9636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18366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14126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6337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20463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38829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638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638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35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673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39502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702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6128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322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7152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46654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2775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401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185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3361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3385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9669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5157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14826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25345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5089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30434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45260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2754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897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3651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48911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7703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35</v>
      </c>
    </row>
    <row r="70" spans="1:5" x14ac:dyDescent="0.2">
      <c r="A70" s="24">
        <v>4.16</v>
      </c>
      <c r="B70" s="1" t="s">
        <v>63</v>
      </c>
      <c r="C70" s="5">
        <f>SUM(C68+C69)</f>
        <v>7703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11318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19167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19167</v>
      </c>
      <c r="D82" s="11" t="s">
        <v>64</v>
      </c>
    </row>
    <row r="83" spans="1:4" x14ac:dyDescent="0.2">
      <c r="B83" s="4" t="s">
        <v>79</v>
      </c>
      <c r="C83" s="33">
        <v>3880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3880</v>
      </c>
      <c r="D85" s="11" t="s">
        <v>64</v>
      </c>
    </row>
    <row r="86" spans="1:4" x14ac:dyDescent="0.2">
      <c r="B86" s="4" t="s">
        <v>83</v>
      </c>
      <c r="C86" s="33">
        <v>19384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19384</v>
      </c>
      <c r="D88" s="11" t="s">
        <v>64</v>
      </c>
    </row>
    <row r="89" spans="1:4" x14ac:dyDescent="0.2">
      <c r="B89" s="4" t="s">
        <v>85</v>
      </c>
      <c r="C89" s="33">
        <v>2759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2759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4812-9373-4919-B633-A5930A11F604}">
  <dimension ref="A1:E103"/>
  <sheetViews>
    <sheetView topLeftCell="B80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2082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1178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3260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6289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2019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8308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11568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147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147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147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11715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979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2044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271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3294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15009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1204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207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247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1658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643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2909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1349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4258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9834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1282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11116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15374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2540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1106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3646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19020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3803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13</v>
      </c>
    </row>
    <row r="70" spans="1:5" x14ac:dyDescent="0.2">
      <c r="A70" s="24">
        <v>4.16</v>
      </c>
      <c r="B70" s="1" t="s">
        <v>63</v>
      </c>
      <c r="C70" s="5">
        <f>SUM(C68+C69)</f>
        <v>3803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5041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E4E16-6D08-4233-AC3F-47A7160D6EEA}">
  <dimension ref="A1:E103"/>
  <sheetViews>
    <sheetView topLeftCell="B79" workbookViewId="0">
      <selection activeCell="D100" sqref="D10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48097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69506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117603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33026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12553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45579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163182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2296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2296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2296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165478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6520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13092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909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20521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185999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10883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844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2239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13966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21708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128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24855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14597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39452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51907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12738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64645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104097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15286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4745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20031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124128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10043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105</v>
      </c>
    </row>
    <row r="70" spans="1:5" x14ac:dyDescent="0.2">
      <c r="A70" s="24">
        <v>4.16</v>
      </c>
      <c r="B70" s="1" t="s">
        <v>63</v>
      </c>
      <c r="C70" s="5">
        <f>SUM(C68+C69)</f>
        <v>10043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37156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>
        <v>54079</v>
      </c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54079</v>
      </c>
      <c r="D82" s="11" t="s">
        <v>64</v>
      </c>
    </row>
    <row r="83" spans="1:4" x14ac:dyDescent="0.2">
      <c r="B83" s="4" t="s">
        <v>79</v>
      </c>
      <c r="C83" s="33">
        <v>17084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17084</v>
      </c>
      <c r="D85" s="11" t="s">
        <v>64</v>
      </c>
    </row>
    <row r="86" spans="1:4" x14ac:dyDescent="0.2">
      <c r="B86" s="4" t="s">
        <v>83</v>
      </c>
      <c r="C86" s="33">
        <v>53659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53659</v>
      </c>
      <c r="D88" s="11" t="s">
        <v>64</v>
      </c>
    </row>
    <row r="89" spans="1:4" x14ac:dyDescent="0.2">
      <c r="B89" s="4" t="s">
        <v>85</v>
      </c>
      <c r="C89" s="33">
        <v>11941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11941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B3F4-81EC-4701-B09B-4142A185CBFE}">
  <dimension ref="A1:E103"/>
  <sheetViews>
    <sheetView topLeftCell="B80" workbookViewId="0">
      <selection activeCell="H107" sqref="H107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9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37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11895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2849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14744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14790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26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26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26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14816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73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502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577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15393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1063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41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1120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1717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1782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1050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2832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19211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1748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20959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23791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231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931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1162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24953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4434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0</v>
      </c>
    </row>
    <row r="70" spans="1:5" x14ac:dyDescent="0.2">
      <c r="A70" s="24">
        <v>4.16</v>
      </c>
      <c r="B70" s="1" t="s">
        <v>63</v>
      </c>
      <c r="C70" s="5">
        <f>SUM(C68+C69)</f>
        <v>4434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2158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9EB4-D61A-4224-8231-75DCA65F49AA}">
  <dimension ref="A1:E103"/>
  <sheetViews>
    <sheetView topLeftCell="A81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6065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6248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12313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10137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4235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14372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26685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370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370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370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27055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533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1490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56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2079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29134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1529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336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1909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1868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5230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2319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7549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8788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1097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9885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17434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1622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383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2005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19439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3337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15" t="s">
        <v>107</v>
      </c>
    </row>
    <row r="70" spans="1:5" x14ac:dyDescent="0.2">
      <c r="A70" s="24">
        <v>4.16</v>
      </c>
      <c r="B70" s="1" t="s">
        <v>63</v>
      </c>
      <c r="C70" s="5">
        <f>SUM(C68+C69)</f>
        <v>3337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6965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4734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4734</v>
      </c>
      <c r="D82" s="11" t="s">
        <v>64</v>
      </c>
    </row>
    <row r="83" spans="1:4" x14ac:dyDescent="0.2">
      <c r="B83" s="4" t="s">
        <v>79</v>
      </c>
      <c r="C83" s="33">
        <v>1811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1811</v>
      </c>
      <c r="D85" s="11" t="s">
        <v>64</v>
      </c>
    </row>
    <row r="86" spans="1:4" x14ac:dyDescent="0.2">
      <c r="B86" s="4" t="s">
        <v>83</v>
      </c>
      <c r="C86" s="33">
        <v>9978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9978</v>
      </c>
      <c r="D88" s="11" t="s">
        <v>64</v>
      </c>
    </row>
    <row r="89" spans="1:4" x14ac:dyDescent="0.2">
      <c r="B89" s="4" t="s">
        <v>85</v>
      </c>
      <c r="C89" s="33">
        <v>1280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1280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BA20-0EC5-4113-8EEB-BCF0964BC9FF}">
  <dimension ref="A1:E103"/>
  <sheetViews>
    <sheetView topLeftCell="B81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7371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10661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18032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9014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3062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12076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30108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247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247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247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30355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568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1679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2258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32613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953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985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2086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6403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2596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8999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7379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1010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8389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17388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1533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300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1833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19221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4737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26</v>
      </c>
    </row>
    <row r="70" spans="1:5" x14ac:dyDescent="0.2">
      <c r="A70" s="24">
        <v>4.16</v>
      </c>
      <c r="B70" s="1" t="s">
        <v>63</v>
      </c>
      <c r="C70" s="5">
        <f>SUM(C68+C69)</f>
        <v>4737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5026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6276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6276</v>
      </c>
      <c r="D82" s="11" t="s">
        <v>64</v>
      </c>
    </row>
    <row r="83" spans="1:4" x14ac:dyDescent="0.2">
      <c r="B83" s="4" t="s">
        <v>79</v>
      </c>
      <c r="C83" s="33">
        <v>2384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2384</v>
      </c>
      <c r="D85" s="11" t="s">
        <v>64</v>
      </c>
    </row>
    <row r="86" spans="1:4" x14ac:dyDescent="0.2">
      <c r="B86" s="4" t="s">
        <v>83</v>
      </c>
      <c r="C86" s="33">
        <v>6268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6268</v>
      </c>
      <c r="D88" s="11" t="s">
        <v>64</v>
      </c>
    </row>
    <row r="89" spans="1:4" x14ac:dyDescent="0.2">
      <c r="B89" s="4" t="s">
        <v>85</v>
      </c>
      <c r="C89" s="33">
        <v>1844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1844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6888-EFCE-46EF-B56B-EA5A4C9FDF53}">
  <dimension ref="A1:E120"/>
  <sheetViews>
    <sheetView topLeftCell="A79" workbookViewId="0">
      <selection activeCell="D101" sqref="A93:D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27669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30466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58135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30296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12029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42325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100460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3359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3359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213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3572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104032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3650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5277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707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9634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113666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6896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2085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628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9609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14845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88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25663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18188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43851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59479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9587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69066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112917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15326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4023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19349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132266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19858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94</v>
      </c>
    </row>
    <row r="70" spans="1:5" x14ac:dyDescent="0.2">
      <c r="A70" s="24">
        <v>4.16</v>
      </c>
      <c r="B70" s="1" t="s">
        <v>63</v>
      </c>
      <c r="C70" s="5">
        <f>SUM(C68+C69)</f>
        <v>19858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14058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33761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33761</v>
      </c>
      <c r="D82" s="11" t="s">
        <v>64</v>
      </c>
    </row>
    <row r="83" spans="1:4" x14ac:dyDescent="0.2">
      <c r="B83" s="4" t="s">
        <v>79</v>
      </c>
      <c r="C83" s="33">
        <v>9676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9676</v>
      </c>
      <c r="D85" s="11" t="s">
        <v>64</v>
      </c>
    </row>
    <row r="86" spans="1:4" x14ac:dyDescent="0.2">
      <c r="B86" s="4" t="s">
        <v>83</v>
      </c>
      <c r="C86" s="33">
        <v>32675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32675</v>
      </c>
      <c r="D88" s="11" t="s">
        <v>64</v>
      </c>
    </row>
    <row r="89" spans="1:4" x14ac:dyDescent="0.2">
      <c r="B89" s="4" t="s">
        <v>85</v>
      </c>
      <c r="C89" s="33">
        <v>7195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7195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  <row r="120" spans="4:4" x14ac:dyDescent="0.2">
      <c r="D120" s="4" t="s">
        <v>113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D4CD-7F57-4A2E-A055-E62FC7ECE0AD}">
  <dimension ref="A1:E103"/>
  <sheetViews>
    <sheetView topLeftCell="A83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18534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31198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49732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16249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8600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24849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74581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1047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1047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1047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75628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3382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6694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412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10488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86116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4541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666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468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5675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9381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101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17521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9858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27379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18330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4181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22511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49890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10176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1225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11401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61291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9805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189</v>
      </c>
    </row>
    <row r="70" spans="1:5" x14ac:dyDescent="0.2">
      <c r="A70" s="24">
        <v>4.16</v>
      </c>
      <c r="B70" s="1" t="s">
        <v>63</v>
      </c>
      <c r="C70" s="5">
        <f>SUM(C68+C69)</f>
        <v>9805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15269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14427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14427</v>
      </c>
      <c r="D82" s="11" t="s">
        <v>64</v>
      </c>
    </row>
    <row r="83" spans="1:4" x14ac:dyDescent="0.2">
      <c r="B83" s="4" t="s">
        <v>79</v>
      </c>
      <c r="C83" s="33">
        <v>10264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10264</v>
      </c>
      <c r="D85" s="11" t="s">
        <v>64</v>
      </c>
    </row>
    <row r="86" spans="1:4" x14ac:dyDescent="0.2">
      <c r="B86" s="4" t="s">
        <v>83</v>
      </c>
      <c r="C86" s="33">
        <v>14238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14238</v>
      </c>
      <c r="D88" s="11" t="s">
        <v>64</v>
      </c>
    </row>
    <row r="89" spans="1:4" x14ac:dyDescent="0.2">
      <c r="B89" s="4" t="s">
        <v>85</v>
      </c>
      <c r="C89" s="33">
        <v>5747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5747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2F74-441C-4448-AE3C-4FD4F384E874}">
  <dimension ref="A1:E103"/>
  <sheetViews>
    <sheetView topLeftCell="B84" workbookViewId="0">
      <selection activeCell="G110" sqref="G11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10494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9782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20276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8439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5293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13732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34008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815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815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815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34823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1411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2315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78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3804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38627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1023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427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1453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5355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13630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7758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21388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27713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6247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33960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55348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3323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889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4212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59560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11471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130</v>
      </c>
    </row>
    <row r="70" spans="1:5" x14ac:dyDescent="0.2">
      <c r="A70" s="24">
        <v>4.16</v>
      </c>
      <c r="B70" s="1" t="s">
        <v>63</v>
      </c>
      <c r="C70" s="5">
        <f>SUM(C68+C69)</f>
        <v>11471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7341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25822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25822</v>
      </c>
      <c r="D82" s="11" t="s">
        <v>64</v>
      </c>
    </row>
    <row r="83" spans="1:4" x14ac:dyDescent="0.2">
      <c r="B83" s="4" t="s">
        <v>79</v>
      </c>
      <c r="C83" s="33">
        <v>4788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4788</v>
      </c>
      <c r="D85" s="11" t="s">
        <v>64</v>
      </c>
    </row>
    <row r="86" spans="1:4" x14ac:dyDescent="0.2">
      <c r="B86" s="4" t="s">
        <v>83</v>
      </c>
      <c r="C86" s="33">
        <v>28616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28616</v>
      </c>
      <c r="D88" s="11" t="s">
        <v>64</v>
      </c>
    </row>
    <row r="89" spans="1:4" x14ac:dyDescent="0.2">
      <c r="B89" s="4" t="s">
        <v>85</v>
      </c>
      <c r="C89" s="33">
        <v>2055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2055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EAAC9-7E4B-4D15-A30C-B6A6B6141CFC}">
  <dimension ref="A1:E103"/>
  <sheetViews>
    <sheetView topLeftCell="B83" workbookViewId="0">
      <selection activeCell="D102" sqref="D102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19534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15736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35270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17007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7059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24066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59336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15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15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15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59351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1082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3042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101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4225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63576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3856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440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4296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7069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2313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14980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6815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21795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34339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6957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41296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63091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3936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706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4642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67733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10491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180</v>
      </c>
    </row>
    <row r="70" spans="1:5" x14ac:dyDescent="0.2">
      <c r="A70" s="24">
        <v>4.16</v>
      </c>
      <c r="B70" s="1" t="s">
        <v>63</v>
      </c>
      <c r="C70" s="5">
        <f>SUM(C68+C69)</f>
        <v>10491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13216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22025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22025</v>
      </c>
      <c r="D82" s="11" t="s">
        <v>64</v>
      </c>
    </row>
    <row r="83" spans="1:4" x14ac:dyDescent="0.2">
      <c r="B83" s="4" t="s">
        <v>79</v>
      </c>
      <c r="C83" s="33">
        <v>4211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4211</v>
      </c>
      <c r="D85" s="11" t="s">
        <v>64</v>
      </c>
    </row>
    <row r="86" spans="1:4" x14ac:dyDescent="0.2">
      <c r="B86" s="4" t="s">
        <v>83</v>
      </c>
      <c r="C86" s="33">
        <v>28597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28597</v>
      </c>
      <c r="D88" s="11" t="s">
        <v>64</v>
      </c>
    </row>
    <row r="89" spans="1:4" x14ac:dyDescent="0.2">
      <c r="B89" s="4" t="s">
        <v>85</v>
      </c>
      <c r="C89" s="33">
        <v>2835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2835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346D-1F85-4944-913D-3B76361B01FF}">
  <dimension ref="A1:E103"/>
  <sheetViews>
    <sheetView topLeftCell="B84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9768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8581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18349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6126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246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6372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24721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1998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1998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1998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26719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3865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2886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6754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33473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2004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417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428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2849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2174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5938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3156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9094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11089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3154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14243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23337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2626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246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2872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26209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5440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53</v>
      </c>
    </row>
    <row r="70" spans="1:5" x14ac:dyDescent="0.2">
      <c r="A70" s="24">
        <v>4.16</v>
      </c>
      <c r="B70" s="1" t="s">
        <v>63</v>
      </c>
      <c r="C70" s="5">
        <f>SUM(C68+C69)</f>
        <v>5440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6350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8008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8008</v>
      </c>
      <c r="D82" s="11" t="s">
        <v>64</v>
      </c>
    </row>
    <row r="83" spans="1:4" x14ac:dyDescent="0.2">
      <c r="B83" s="4" t="s">
        <v>79</v>
      </c>
      <c r="C83" s="33">
        <v>4152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4152</v>
      </c>
      <c r="D85" s="11" t="s">
        <v>64</v>
      </c>
    </row>
    <row r="86" spans="1:4" x14ac:dyDescent="0.2">
      <c r="B86" s="4" t="s">
        <v>83</v>
      </c>
      <c r="C86" s="33">
        <v>12230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12230</v>
      </c>
      <c r="D88" s="11" t="s">
        <v>64</v>
      </c>
    </row>
    <row r="89" spans="1:4" x14ac:dyDescent="0.2">
      <c r="B89" s="4" t="s">
        <v>85</v>
      </c>
      <c r="C89" s="33">
        <v>2164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2164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7C80-92FA-4A53-BF76-FEC85972B59E}">
  <dimension ref="A1:E103"/>
  <sheetViews>
    <sheetView topLeftCell="B84" workbookViewId="0">
      <selection activeCell="F111" sqref="F11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1803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1413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3216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2947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1143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4090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7306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121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121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121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7427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257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1117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1409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8836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1149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258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54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1461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1237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2855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1950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4805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3748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565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4313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9118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1481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313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1794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10912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3100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0</v>
      </c>
    </row>
    <row r="70" spans="1:5" x14ac:dyDescent="0.2">
      <c r="A70" s="24">
        <v>4.16</v>
      </c>
      <c r="B70" s="1" t="s">
        <v>63</v>
      </c>
      <c r="C70" s="5">
        <f>SUM(C68+C69)</f>
        <v>3100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2663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3314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3314</v>
      </c>
      <c r="D82" s="11" t="s">
        <v>64</v>
      </c>
    </row>
    <row r="83" spans="1:4" x14ac:dyDescent="0.2">
      <c r="B83" s="4" t="s">
        <v>79</v>
      </c>
      <c r="C83" s="33">
        <v>1232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1232</v>
      </c>
      <c r="D85" s="11" t="s">
        <v>64</v>
      </c>
    </row>
    <row r="86" spans="1:4" x14ac:dyDescent="0.2">
      <c r="B86" s="4" t="s">
        <v>83</v>
      </c>
      <c r="C86" s="33">
        <v>4232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4232</v>
      </c>
      <c r="D88" s="11" t="s">
        <v>64</v>
      </c>
    </row>
    <row r="89" spans="1:4" x14ac:dyDescent="0.2">
      <c r="B89" s="4" t="s">
        <v>85</v>
      </c>
      <c r="C89" s="33">
        <v>952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952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4712-C2FE-45E4-B831-0409D191FA99}">
  <dimension ref="A1:E103"/>
  <sheetViews>
    <sheetView topLeftCell="B81" workbookViewId="0">
      <selection activeCell="D106" sqref="D106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10095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9459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19554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9248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4988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14236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33790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461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461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461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34251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14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2577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61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2652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36903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5481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215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5696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8456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40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21991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12565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34556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41626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6817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48443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82999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6047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3424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9471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92470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17074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114</v>
      </c>
    </row>
    <row r="70" spans="1:5" x14ac:dyDescent="0.2">
      <c r="A70" s="24">
        <v>4.16</v>
      </c>
      <c r="B70" s="1" t="s">
        <v>63</v>
      </c>
      <c r="C70" s="5">
        <f>SUM(C68+C69)</f>
        <v>17074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12429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24665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24665</v>
      </c>
      <c r="D82" s="11" t="s">
        <v>64</v>
      </c>
    </row>
    <row r="83" spans="1:4" x14ac:dyDescent="0.2">
      <c r="B83" s="4" t="s">
        <v>79</v>
      </c>
      <c r="C83" s="33">
        <v>7334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7334</v>
      </c>
      <c r="D85" s="11" t="s">
        <v>64</v>
      </c>
    </row>
    <row r="86" spans="1:4" x14ac:dyDescent="0.2">
      <c r="B86" s="4" t="s">
        <v>83</v>
      </c>
      <c r="C86" s="33">
        <v>31232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31232</v>
      </c>
      <c r="D88" s="11" t="s">
        <v>64</v>
      </c>
    </row>
    <row r="89" spans="1:4" x14ac:dyDescent="0.2">
      <c r="B89" s="4" t="s">
        <v>85</v>
      </c>
      <c r="C89" s="33">
        <v>3780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3780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7B185-69E8-4183-B9A7-0C983CF2025E}">
  <dimension ref="A1:E103"/>
  <sheetViews>
    <sheetView topLeftCell="B71" workbookViewId="0">
      <selection activeCell="H99" sqref="H99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1649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616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2265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2265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2266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0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0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2275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197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0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197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368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5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2416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892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3308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14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3322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164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7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3493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1042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0</v>
      </c>
    </row>
    <row r="70" spans="1:5" x14ac:dyDescent="0.2">
      <c r="A70" s="24">
        <v>4.16</v>
      </c>
      <c r="B70" s="1" t="s">
        <v>63</v>
      </c>
      <c r="C70" s="5">
        <f>SUM(C68+C69)</f>
        <v>1042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278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0317-6182-4F22-BFD9-E4559E9525D2}">
  <dimension ref="A1:E103"/>
  <sheetViews>
    <sheetView topLeftCell="B84" workbookViewId="0">
      <selection activeCell="D106" sqref="D106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17453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26188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43641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30020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13400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43420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87061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1284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1284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1284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88345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1528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1489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3061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91406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10401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1189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699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12289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10180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24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55039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40820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95859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156207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33366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189573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285432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17559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3765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21324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306756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34995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331</v>
      </c>
    </row>
    <row r="70" spans="1:5" x14ac:dyDescent="0.2">
      <c r="A70" s="24">
        <v>4.16</v>
      </c>
      <c r="B70" s="1" t="s">
        <v>63</v>
      </c>
      <c r="C70" s="5">
        <f>SUM(C68+C69)</f>
        <v>34995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35390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47652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47652</v>
      </c>
      <c r="D82" s="11" t="s">
        <v>64</v>
      </c>
    </row>
    <row r="83" spans="1:4" x14ac:dyDescent="0.2">
      <c r="B83" s="4" t="s">
        <v>79</v>
      </c>
      <c r="C83" s="33">
        <v>10713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10713</v>
      </c>
      <c r="D85" s="11" t="s">
        <v>64</v>
      </c>
    </row>
    <row r="86" spans="1:4" x14ac:dyDescent="0.2">
      <c r="B86" s="4" t="s">
        <v>83</v>
      </c>
      <c r="C86" s="33">
        <v>48053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48053</v>
      </c>
      <c r="D88" s="11" t="s">
        <v>64</v>
      </c>
    </row>
    <row r="89" spans="1:4" x14ac:dyDescent="0.2">
      <c r="B89" s="4" t="s">
        <v>85</v>
      </c>
      <c r="C89" s="33">
        <v>4407</v>
      </c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4407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7E21C-7BB1-4CDE-BBCC-99A718244DDE}">
  <dimension ref="A1:E103"/>
  <sheetViews>
    <sheetView topLeftCell="A81" zoomScaleNormal="100" workbookViewId="0">
      <selection activeCell="A93" sqref="A93:D102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13644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14299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27943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10969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5302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16271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44214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997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997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997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45211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1959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4015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46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6020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51231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1200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371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51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1622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2547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109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9074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3844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12918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17235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2677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19912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32830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2721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696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3417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36247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5979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15" t="s">
        <v>108</v>
      </c>
    </row>
    <row r="70" spans="1:5" x14ac:dyDescent="0.2">
      <c r="A70" s="24">
        <v>4.16</v>
      </c>
      <c r="B70" s="1" t="s">
        <v>63</v>
      </c>
      <c r="C70" s="5">
        <f>SUM(C68+C69)</f>
        <v>5979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8819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9224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9224</v>
      </c>
      <c r="D82" s="11" t="s">
        <v>64</v>
      </c>
    </row>
    <row r="83" spans="1:4" x14ac:dyDescent="0.2">
      <c r="B83" s="4" t="s">
        <v>79</v>
      </c>
      <c r="C83" s="33">
        <v>2671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2671</v>
      </c>
      <c r="D85" s="11" t="s">
        <v>64</v>
      </c>
    </row>
    <row r="86" spans="1:4" x14ac:dyDescent="0.2">
      <c r="B86" s="4" t="s">
        <v>83</v>
      </c>
      <c r="C86" s="33">
        <v>12534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12534</v>
      </c>
      <c r="D88" s="11" t="s">
        <v>64</v>
      </c>
    </row>
    <row r="89" spans="1:4" x14ac:dyDescent="0.2">
      <c r="B89" s="4" t="s">
        <v>85</v>
      </c>
      <c r="C89" s="33">
        <v>1319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1319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DEFE-4396-417E-972D-1CAB7D76D2E5}">
  <dimension ref="A1:E103"/>
  <sheetViews>
    <sheetView topLeftCell="B83" workbookViewId="0">
      <selection activeCell="D106" sqref="D106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17458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10685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28143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14794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8709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23503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51646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1267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1267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1267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52913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1911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4740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354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7005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59918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2515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457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63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3035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8072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24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27266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9619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36885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24694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6200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30894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67779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6248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1079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7327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75106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16123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81</v>
      </c>
    </row>
    <row r="70" spans="1:5" x14ac:dyDescent="0.2">
      <c r="A70" s="24">
        <v>4.16</v>
      </c>
      <c r="B70" s="1" t="s">
        <v>63</v>
      </c>
      <c r="C70" s="5">
        <f>SUM(C68+C69)</f>
        <v>16123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11690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38590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38590</v>
      </c>
      <c r="D82" s="11" t="s">
        <v>64</v>
      </c>
    </row>
    <row r="83" spans="1:4" x14ac:dyDescent="0.2">
      <c r="B83" s="4" t="s">
        <v>79</v>
      </c>
      <c r="C83" s="33">
        <v>7939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7939</v>
      </c>
      <c r="D85" s="11" t="s">
        <v>64</v>
      </c>
    </row>
    <row r="86" spans="1:4" x14ac:dyDescent="0.2">
      <c r="B86" s="4" t="s">
        <v>83</v>
      </c>
      <c r="C86" s="33">
        <v>36095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36095</v>
      </c>
      <c r="D88" s="11" t="s">
        <v>64</v>
      </c>
    </row>
    <row r="89" spans="1:4" x14ac:dyDescent="0.2">
      <c r="B89" s="4" t="s">
        <v>85</v>
      </c>
      <c r="C89" s="33">
        <v>5002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5002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EA5DC-5A36-410D-B0DA-57E3F0FC59ED}">
  <dimension ref="A1:E103"/>
  <sheetViews>
    <sheetView topLeftCell="B84" workbookViewId="0">
      <selection activeCell="D107" sqref="D107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8274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11099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19373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8201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3510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11711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31084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524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524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524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31608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889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1971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109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2969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34577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1071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153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89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1313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2292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5248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2405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7653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8850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1145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9995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17648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2748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232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2980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20628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4429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45</v>
      </c>
    </row>
    <row r="70" spans="1:5" x14ac:dyDescent="0.2">
      <c r="A70" s="24">
        <v>4.16</v>
      </c>
      <c r="B70" s="1" t="s">
        <v>63</v>
      </c>
      <c r="C70" s="5">
        <f>SUM(C68+C69)</f>
        <v>4429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3327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6226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6226</v>
      </c>
      <c r="D82" s="11" t="s">
        <v>64</v>
      </c>
    </row>
    <row r="83" spans="1:4" x14ac:dyDescent="0.2">
      <c r="B83" s="4" t="s">
        <v>79</v>
      </c>
      <c r="C83" s="33">
        <v>1147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1147</v>
      </c>
      <c r="D85" s="11" t="s">
        <v>64</v>
      </c>
    </row>
    <row r="86" spans="1:4" x14ac:dyDescent="0.2">
      <c r="B86" s="4" t="s">
        <v>83</v>
      </c>
      <c r="C86" s="33">
        <v>7078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7078</v>
      </c>
      <c r="D88" s="11" t="s">
        <v>64</v>
      </c>
    </row>
    <row r="89" spans="1:4" x14ac:dyDescent="0.2">
      <c r="B89" s="4" t="s">
        <v>85</v>
      </c>
      <c r="C89" s="33">
        <v>1273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1273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685B-3141-4CB9-B6E1-057A1DBDD401}">
  <dimension ref="A1:E103"/>
  <sheetViews>
    <sheetView topLeftCell="A81" workbookViewId="0">
      <selection activeCell="D101" sqref="A94:D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45457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63224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108681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45222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24392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69614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178295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178295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2073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16654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261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18988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197283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10482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304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10786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19651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179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51079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38714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89793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88088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19641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107729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197522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24426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4304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28730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226252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26538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308</v>
      </c>
    </row>
    <row r="70" spans="1:5" x14ac:dyDescent="0.2">
      <c r="A70" s="24">
        <v>4.16</v>
      </c>
      <c r="B70" s="1" t="s">
        <v>63</v>
      </c>
      <c r="C70" s="5">
        <f>SUM(C68+C69)</f>
        <v>26538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27277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88897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88897</v>
      </c>
      <c r="D82" s="11" t="s">
        <v>64</v>
      </c>
    </row>
    <row r="83" spans="1:4" x14ac:dyDescent="0.2">
      <c r="B83" s="4" t="s">
        <v>79</v>
      </c>
      <c r="C83" s="33">
        <v>22701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22701</v>
      </c>
      <c r="D85" s="11" t="s">
        <v>64</v>
      </c>
    </row>
    <row r="86" spans="1:4" x14ac:dyDescent="0.2">
      <c r="B86" s="4" t="s">
        <v>83</v>
      </c>
      <c r="C86" s="33">
        <v>84929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84929</v>
      </c>
      <c r="D88" s="11" t="s">
        <v>64</v>
      </c>
    </row>
    <row r="89" spans="1:4" x14ac:dyDescent="0.2">
      <c r="B89" s="4" t="s">
        <v>85</v>
      </c>
      <c r="C89" s="33">
        <v>11947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11947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/>
      <c r="B94" s="8"/>
      <c r="C94" s="8"/>
      <c r="D94" s="9"/>
    </row>
    <row r="95" spans="1:4" x14ac:dyDescent="0.2">
      <c r="B95" s="8"/>
      <c r="C95" s="8"/>
      <c r="D95" s="8"/>
    </row>
    <row r="96" spans="1:4" x14ac:dyDescent="0.2">
      <c r="B96" s="8"/>
      <c r="C96" s="8"/>
      <c r="D96" s="8"/>
    </row>
    <row r="97" spans="1:4" x14ac:dyDescent="0.2">
      <c r="B97" s="8"/>
      <c r="C97" s="8"/>
      <c r="D97" s="8"/>
    </row>
    <row r="98" spans="1:4" x14ac:dyDescent="0.2">
      <c r="B98" s="8"/>
      <c r="C98" s="8"/>
      <c r="D98" s="8"/>
    </row>
    <row r="99" spans="1:4" ht="15.75" customHeight="1" x14ac:dyDescent="0.2">
      <c r="B99" s="8"/>
      <c r="C99" s="23"/>
      <c r="D99" s="8"/>
    </row>
    <row r="100" spans="1:4" x14ac:dyDescent="0.2">
      <c r="B100" s="8"/>
      <c r="C100" s="8"/>
      <c r="D100" s="8"/>
    </row>
    <row r="101" spans="1:4" x14ac:dyDescent="0.2">
      <c r="A101" s="24"/>
      <c r="B101" s="8"/>
      <c r="C101" s="8"/>
      <c r="D101" s="8"/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771F-5CE9-4BD3-BD3A-E700257C9CA8}">
  <dimension ref="A1:E103"/>
  <sheetViews>
    <sheetView topLeftCell="B75" workbookViewId="0">
      <selection activeCell="H100" sqref="H10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17214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22332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39546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21289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10735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32024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71570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1503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1503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1503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73073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2625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7120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506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10251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83324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3382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628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326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4336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5397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3321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24374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14480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38854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42814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7284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50098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88952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13619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2321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15940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104892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14207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153</v>
      </c>
    </row>
    <row r="70" spans="1:5" x14ac:dyDescent="0.2">
      <c r="A70" s="24">
        <v>4.16</v>
      </c>
      <c r="B70" s="1" t="s">
        <v>63</v>
      </c>
      <c r="C70" s="5">
        <f>SUM(C68+C69)</f>
        <v>14207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13593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25925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25925</v>
      </c>
      <c r="D82" s="11" t="s">
        <v>64</v>
      </c>
    </row>
    <row r="83" spans="1:4" x14ac:dyDescent="0.2">
      <c r="B83" s="4" t="s">
        <v>79</v>
      </c>
      <c r="C83" s="33">
        <v>7758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7758</v>
      </c>
      <c r="D85" s="11" t="s">
        <v>64</v>
      </c>
    </row>
    <row r="86" spans="1:4" x14ac:dyDescent="0.2">
      <c r="B86" s="4" t="s">
        <v>83</v>
      </c>
      <c r="C86" s="33">
        <v>26558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26558</v>
      </c>
      <c r="D88" s="11" t="s">
        <v>64</v>
      </c>
    </row>
    <row r="89" spans="1:4" x14ac:dyDescent="0.2">
      <c r="B89" s="4" t="s">
        <v>85</v>
      </c>
      <c r="C89" s="33">
        <v>5749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5749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118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/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1D8BF-5CC3-44DA-A830-F79B385B845E}">
  <dimension ref="A1:E103"/>
  <sheetViews>
    <sheetView topLeftCell="B79" workbookViewId="0">
      <selection activeCell="D98" sqref="D9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3760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3672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7432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8387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2988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11375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18807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590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590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590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19397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396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2951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125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3472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22869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3050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586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306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3942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3118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8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10751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6466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17217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16851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2784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19635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36852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4314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1733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6047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42899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10815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49</v>
      </c>
    </row>
    <row r="70" spans="1:5" x14ac:dyDescent="0.2">
      <c r="A70" s="24">
        <v>4.16</v>
      </c>
      <c r="B70" s="1" t="s">
        <v>63</v>
      </c>
      <c r="C70" s="5">
        <f>SUM(C68+C69)</f>
        <v>10815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7547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3279-70DA-490B-8A79-F8A8645ED3B8}">
  <dimension ref="A1:E103"/>
  <sheetViews>
    <sheetView topLeftCell="B84" workbookViewId="0">
      <selection activeCell="D104" sqref="D104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19321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33373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52694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19550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7690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27240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79934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1089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1089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1089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81023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5517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17181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1253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23951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104974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8198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1342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9540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39290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374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13530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12411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25941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54272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7556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61828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87769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25488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3544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29032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116801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22451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31</v>
      </c>
    </row>
    <row r="70" spans="1:5" x14ac:dyDescent="0.2">
      <c r="A70" s="24">
        <v>4.16</v>
      </c>
      <c r="B70" s="1" t="s">
        <v>63</v>
      </c>
      <c r="C70" s="5">
        <f>SUM(C68+C69)</f>
        <v>22451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15871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84509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84509</v>
      </c>
      <c r="D82" s="11" t="s">
        <v>64</v>
      </c>
    </row>
    <row r="83" spans="1:4" x14ac:dyDescent="0.2">
      <c r="B83" s="4" t="s">
        <v>79</v>
      </c>
      <c r="C83" s="33">
        <v>20548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20548</v>
      </c>
      <c r="D85" s="11" t="s">
        <v>64</v>
      </c>
    </row>
    <row r="86" spans="1:4" x14ac:dyDescent="0.2">
      <c r="B86" s="4" t="s">
        <v>83</v>
      </c>
      <c r="C86" s="33">
        <v>89348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89348</v>
      </c>
      <c r="D88" s="11" t="s">
        <v>64</v>
      </c>
    </row>
    <row r="89" spans="1:4" x14ac:dyDescent="0.2">
      <c r="B89" s="4" t="s">
        <v>85</v>
      </c>
      <c r="C89" s="33">
        <v>18703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18703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6C06B-F9FC-4F64-A92A-EFDFF9689EEF}">
  <dimension ref="A1:E103"/>
  <sheetViews>
    <sheetView topLeftCell="B83" workbookViewId="0">
      <selection activeCell="D101" sqref="D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31428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47117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78545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39949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14406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54355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132900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900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900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900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133800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18033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18492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724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37249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171049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10826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356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1697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12879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23978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726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41528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26428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67956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93758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16198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109956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177912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40013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6953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46966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224878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22482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126</v>
      </c>
    </row>
    <row r="70" spans="1:5" x14ac:dyDescent="0.2">
      <c r="A70" s="24">
        <v>4.16</v>
      </c>
      <c r="B70" s="1" t="s">
        <v>63</v>
      </c>
      <c r="C70" s="5">
        <f>SUM(C68+C69)</f>
        <v>22482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44947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20"/>
      <c r="D80" s="4" t="s">
        <v>76</v>
      </c>
    </row>
    <row r="81" spans="1:4" ht="38.25" x14ac:dyDescent="0.2">
      <c r="B81" s="8"/>
      <c r="C81" s="20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0</v>
      </c>
      <c r="D82" s="11" t="s">
        <v>64</v>
      </c>
    </row>
    <row r="83" spans="1:4" x14ac:dyDescent="0.2">
      <c r="B83" s="4" t="s">
        <v>79</v>
      </c>
      <c r="C83" s="20"/>
      <c r="D83" s="8" t="s">
        <v>80</v>
      </c>
    </row>
    <row r="84" spans="1:4" ht="38.25" x14ac:dyDescent="0.2">
      <c r="B84" s="8"/>
      <c r="C84" s="20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0</v>
      </c>
      <c r="D85" s="11" t="s">
        <v>64</v>
      </c>
    </row>
    <row r="86" spans="1:4" x14ac:dyDescent="0.2">
      <c r="B86" s="4" t="s">
        <v>83</v>
      </c>
      <c r="C86" s="20"/>
      <c r="D86" s="8" t="s">
        <v>80</v>
      </c>
    </row>
    <row r="87" spans="1:4" ht="38.25" x14ac:dyDescent="0.2">
      <c r="B87" s="8"/>
      <c r="C87" s="20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0</v>
      </c>
      <c r="D88" s="11" t="s">
        <v>64</v>
      </c>
    </row>
    <row r="89" spans="1:4" x14ac:dyDescent="0.2">
      <c r="B89" s="4" t="s">
        <v>85</v>
      </c>
      <c r="C89" s="20"/>
      <c r="D89" s="8" t="s">
        <v>80</v>
      </c>
    </row>
    <row r="90" spans="1:4" ht="38.25" x14ac:dyDescent="0.2">
      <c r="B90" s="8"/>
      <c r="C90" s="20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114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682E-C746-4A2F-B8BA-1B59F9DA42F2}">
  <dimension ref="A1:E103"/>
  <sheetViews>
    <sheetView topLeftCell="A81" workbookViewId="0">
      <selection activeCell="D101" sqref="D101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7981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9229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17210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9787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4339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14126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31336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D17" s="4" t="s">
        <v>6</v>
      </c>
    </row>
    <row r="18" spans="1:4" x14ac:dyDescent="0.2">
      <c r="C18" s="4">
        <v>808</v>
      </c>
      <c r="D18" s="3" t="s">
        <v>16</v>
      </c>
    </row>
    <row r="19" spans="1:4" x14ac:dyDescent="0.2">
      <c r="B19" s="1" t="s">
        <v>18</v>
      </c>
      <c r="C19" s="6">
        <f>SUM(C17+C18)</f>
        <v>808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808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32144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2106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4083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15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6204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38348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1446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440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113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1999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2922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10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12234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8018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20252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16226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2741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18967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39219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5639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2036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7675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46894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13640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95</v>
      </c>
    </row>
    <row r="70" spans="1:5" x14ac:dyDescent="0.2">
      <c r="A70" s="24">
        <v>4.16</v>
      </c>
      <c r="B70" s="1" t="s">
        <v>63</v>
      </c>
      <c r="C70" s="5">
        <f>SUM(C68+C69)</f>
        <v>13640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7150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16827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16827</v>
      </c>
      <c r="D82" s="11" t="s">
        <v>64</v>
      </c>
    </row>
    <row r="83" spans="1:4" x14ac:dyDescent="0.2">
      <c r="B83" s="4" t="s">
        <v>79</v>
      </c>
      <c r="C83" s="33">
        <v>6160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6160</v>
      </c>
      <c r="D85" s="11" t="s">
        <v>64</v>
      </c>
    </row>
    <row r="86" spans="1:4" x14ac:dyDescent="0.2">
      <c r="B86" s="4" t="s">
        <v>83</v>
      </c>
      <c r="C86" s="33">
        <v>16879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16879</v>
      </c>
      <c r="D88" s="11" t="s">
        <v>64</v>
      </c>
    </row>
    <row r="89" spans="1:4" x14ac:dyDescent="0.2">
      <c r="B89" s="4" t="s">
        <v>85</v>
      </c>
      <c r="C89" s="33">
        <v>1824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1824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042E-7563-483F-88DF-76FBF5E7FD63}">
  <dimension ref="A1:E103"/>
  <sheetViews>
    <sheetView tabSelected="1" topLeftCell="A81" workbookViewId="0">
      <selection activeCell="D108" sqref="D10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18131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22323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40454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17995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8170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26165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66619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971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971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971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67590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2653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5928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324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8905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76495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3928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718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355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5001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2835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13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22667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16207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38874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39955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10218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50173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89047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12463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3385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15848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104895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14006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108</v>
      </c>
    </row>
    <row r="70" spans="1:5" x14ac:dyDescent="0.2">
      <c r="A70" s="24">
        <v>4.16</v>
      </c>
      <c r="B70" s="1" t="s">
        <v>63</v>
      </c>
      <c r="C70" s="5">
        <f>SUM(C68+C69)</f>
        <v>14006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13973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7891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7891</v>
      </c>
      <c r="D82" s="11" t="s">
        <v>64</v>
      </c>
    </row>
    <row r="83" spans="1:4" x14ac:dyDescent="0.2">
      <c r="B83" s="4" t="s">
        <v>79</v>
      </c>
      <c r="C83" s="33">
        <v>4163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4163</v>
      </c>
      <c r="D85" s="11" t="s">
        <v>64</v>
      </c>
    </row>
    <row r="86" spans="1:4" x14ac:dyDescent="0.2">
      <c r="B86" s="4" t="s">
        <v>83</v>
      </c>
      <c r="C86" s="33">
        <v>8038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8038</v>
      </c>
      <c r="D88" s="11" t="s">
        <v>64</v>
      </c>
    </row>
    <row r="89" spans="1:4" x14ac:dyDescent="0.2">
      <c r="B89" s="4" t="s">
        <v>85</v>
      </c>
      <c r="C89" s="33">
        <v>1880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1880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/>
      <c r="D99" s="8"/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2A4F-8B5E-4A2D-A0DA-9C5C6099F036}">
  <dimension ref="A1:E103"/>
  <sheetViews>
    <sheetView topLeftCell="B84" workbookViewId="0">
      <selection activeCell="D110" sqref="D110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109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23656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27740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51396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31792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8707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40499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91895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1486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1486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1486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93381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5785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9878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380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16043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109424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4573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1145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470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6188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9088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17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36565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25566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62131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90662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17000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107662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169793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15278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2643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17921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187714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20318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217</v>
      </c>
    </row>
    <row r="70" spans="1:5" x14ac:dyDescent="0.2">
      <c r="A70" s="24">
        <v>4.16</v>
      </c>
      <c r="B70" s="1" t="s">
        <v>63</v>
      </c>
      <c r="C70" s="5">
        <f>SUM(C68+C69)</f>
        <v>20318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27122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44134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44134</v>
      </c>
      <c r="D82" s="11" t="s">
        <v>64</v>
      </c>
    </row>
    <row r="83" spans="1:4" x14ac:dyDescent="0.2">
      <c r="B83" s="4" t="s">
        <v>79</v>
      </c>
      <c r="C83" s="33">
        <v>7026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7026</v>
      </c>
      <c r="D85" s="11" t="s">
        <v>64</v>
      </c>
    </row>
    <row r="86" spans="1:4" x14ac:dyDescent="0.2">
      <c r="B86" s="4" t="s">
        <v>83</v>
      </c>
      <c r="C86" s="33">
        <v>42940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42940</v>
      </c>
      <c r="D88" s="11" t="s">
        <v>64</v>
      </c>
    </row>
    <row r="89" spans="1:4" x14ac:dyDescent="0.2">
      <c r="B89" s="4" t="s">
        <v>85</v>
      </c>
      <c r="C89" s="33">
        <v>6602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6602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117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34851-55C7-49F0-A798-676785B6B805}">
  <dimension ref="A1:E103"/>
  <sheetViews>
    <sheetView topLeftCell="B81" workbookViewId="0">
      <selection activeCell="D108" sqref="D10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106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26288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79891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106179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18315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8039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26354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132533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972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972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972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133505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3826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6051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681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10558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144063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3034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666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385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4085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5205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29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25396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16230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41626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47916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9681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57597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99223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9468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1326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10794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110017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19858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136</v>
      </c>
    </row>
    <row r="70" spans="1:5" x14ac:dyDescent="0.2">
      <c r="A70" s="24">
        <v>4.16</v>
      </c>
      <c r="B70" s="1" t="s">
        <v>63</v>
      </c>
      <c r="C70" s="5">
        <f>SUM(C68+C69)</f>
        <v>19858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15908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18084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18084</v>
      </c>
      <c r="D82" s="11" t="s">
        <v>64</v>
      </c>
    </row>
    <row r="83" spans="1:4" x14ac:dyDescent="0.2">
      <c r="B83" s="4" t="s">
        <v>79</v>
      </c>
      <c r="C83" s="33">
        <v>5565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5565</v>
      </c>
      <c r="D85" s="11" t="s">
        <v>64</v>
      </c>
    </row>
    <row r="86" spans="1:4" x14ac:dyDescent="0.2">
      <c r="B86" s="4" t="s">
        <v>83</v>
      </c>
      <c r="C86" s="33">
        <v>18036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18036</v>
      </c>
      <c r="D88" s="11" t="s">
        <v>64</v>
      </c>
    </row>
    <row r="89" spans="1:4" x14ac:dyDescent="0.2">
      <c r="B89" s="4" t="s">
        <v>85</v>
      </c>
      <c r="C89" s="33">
        <v>6719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6719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116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19ED5-6CF1-42C2-87C9-F7BE0698BC9B}">
  <dimension ref="A1:E103"/>
  <sheetViews>
    <sheetView topLeftCell="B82" workbookViewId="0">
      <selection activeCell="G108" sqref="G108"/>
    </sheetView>
  </sheetViews>
  <sheetFormatPr defaultRowHeight="12.75" x14ac:dyDescent="0.2"/>
  <cols>
    <col min="1" max="1" width="12.7109375" style="4" customWidth="1"/>
    <col min="2" max="2" width="53" style="4" customWidth="1"/>
    <col min="3" max="3" width="15" style="4" customWidth="1"/>
    <col min="4" max="4" width="55.7109375" style="4" bestFit="1" customWidth="1"/>
    <col min="5" max="16384" width="9.140625" style="4"/>
  </cols>
  <sheetData>
    <row r="1" spans="1:4" x14ac:dyDescent="0.2">
      <c r="A1" s="1" t="s">
        <v>0</v>
      </c>
      <c r="D1" s="2" t="s">
        <v>104</v>
      </c>
    </row>
    <row r="2" spans="1:4" x14ac:dyDescent="0.2">
      <c r="A2" s="1"/>
      <c r="D2" s="2"/>
    </row>
    <row r="3" spans="1:4" x14ac:dyDescent="0.2">
      <c r="A3" s="1" t="s">
        <v>2</v>
      </c>
      <c r="D3" s="2"/>
    </row>
    <row r="4" spans="1:4" x14ac:dyDescent="0.2">
      <c r="A4" s="1"/>
      <c r="D4" s="2"/>
    </row>
    <row r="5" spans="1:4" x14ac:dyDescent="0.2">
      <c r="A5" s="1" t="s">
        <v>3</v>
      </c>
      <c r="D5" s="3"/>
    </row>
    <row r="6" spans="1:4" x14ac:dyDescent="0.2">
      <c r="A6" s="1" t="s">
        <v>4</v>
      </c>
      <c r="D6" s="3"/>
    </row>
    <row r="7" spans="1:4" x14ac:dyDescent="0.2">
      <c r="A7" s="4">
        <v>2.1</v>
      </c>
      <c r="B7" s="4" t="s">
        <v>5</v>
      </c>
      <c r="C7" s="4">
        <v>9921</v>
      </c>
      <c r="D7" s="4" t="s">
        <v>6</v>
      </c>
    </row>
    <row r="8" spans="1:4" x14ac:dyDescent="0.2">
      <c r="A8" s="4">
        <v>2.2000000000000002</v>
      </c>
      <c r="B8" s="4" t="s">
        <v>7</v>
      </c>
      <c r="C8" s="4">
        <v>8863</v>
      </c>
      <c r="D8" s="4" t="s">
        <v>6</v>
      </c>
    </row>
    <row r="9" spans="1:4" x14ac:dyDescent="0.2">
      <c r="A9" s="1">
        <v>2.2999999999999998</v>
      </c>
      <c r="B9" s="1" t="s">
        <v>8</v>
      </c>
      <c r="C9" s="5">
        <f>SUM(C7:C8)</f>
        <v>18784</v>
      </c>
      <c r="D9" s="1" t="s">
        <v>9</v>
      </c>
    </row>
    <row r="10" spans="1:4" x14ac:dyDescent="0.2">
      <c r="A10" s="4">
        <v>2.4</v>
      </c>
      <c r="B10" s="4" t="s">
        <v>10</v>
      </c>
      <c r="C10" s="4">
        <v>13724</v>
      </c>
      <c r="D10" s="4" t="s">
        <v>6</v>
      </c>
    </row>
    <row r="11" spans="1:4" x14ac:dyDescent="0.2">
      <c r="A11" s="4">
        <v>2.5</v>
      </c>
      <c r="B11" s="4" t="s">
        <v>11</v>
      </c>
      <c r="C11" s="4">
        <v>3735</v>
      </c>
      <c r="D11" s="4" t="s">
        <v>6</v>
      </c>
    </row>
    <row r="12" spans="1:4" x14ac:dyDescent="0.2">
      <c r="A12" s="1">
        <v>2.6</v>
      </c>
      <c r="B12" s="1" t="s">
        <v>12</v>
      </c>
      <c r="C12" s="5">
        <f>SUM(C10:C11)</f>
        <v>17459</v>
      </c>
      <c r="D12" s="1" t="s">
        <v>9</v>
      </c>
    </row>
    <row r="13" spans="1:4" x14ac:dyDescent="0.2">
      <c r="A13" s="1">
        <v>2.7</v>
      </c>
      <c r="B13" s="1" t="s">
        <v>13</v>
      </c>
      <c r="C13" s="5">
        <f>SUM(C9,C12)</f>
        <v>36243</v>
      </c>
      <c r="D13" s="1" t="s">
        <v>9</v>
      </c>
    </row>
    <row r="14" spans="1:4" x14ac:dyDescent="0.2">
      <c r="D14" s="3"/>
    </row>
    <row r="15" spans="1:4" x14ac:dyDescent="0.2">
      <c r="A15" s="1" t="s">
        <v>14</v>
      </c>
      <c r="D15" s="3"/>
    </row>
    <row r="16" spans="1:4" x14ac:dyDescent="0.2">
      <c r="A16" s="3">
        <v>2.8</v>
      </c>
      <c r="B16" s="3" t="s">
        <v>15</v>
      </c>
      <c r="D16" s="3" t="s">
        <v>16</v>
      </c>
    </row>
    <row r="17" spans="1:4" x14ac:dyDescent="0.2">
      <c r="A17" s="4">
        <v>2.9</v>
      </c>
      <c r="B17" s="4" t="s">
        <v>17</v>
      </c>
      <c r="C17" s="4">
        <v>1315</v>
      </c>
      <c r="D17" s="4" t="s">
        <v>6</v>
      </c>
    </row>
    <row r="18" spans="1:4" x14ac:dyDescent="0.2">
      <c r="D18" s="3" t="s">
        <v>16</v>
      </c>
    </row>
    <row r="19" spans="1:4" x14ac:dyDescent="0.2">
      <c r="B19" s="1" t="s">
        <v>18</v>
      </c>
      <c r="C19" s="6">
        <f>SUM(C17+C18)</f>
        <v>1315</v>
      </c>
      <c r="D19" s="6" t="s">
        <v>19</v>
      </c>
    </row>
    <row r="20" spans="1:4" x14ac:dyDescent="0.2">
      <c r="A20" s="25">
        <v>2.1</v>
      </c>
      <c r="B20" s="4" t="s">
        <v>20</v>
      </c>
      <c r="C20" s="4">
        <v>0</v>
      </c>
      <c r="D20" s="4" t="s">
        <v>6</v>
      </c>
    </row>
    <row r="21" spans="1:4" x14ac:dyDescent="0.2">
      <c r="A21" s="7"/>
      <c r="B21" s="3" t="s">
        <v>21</v>
      </c>
      <c r="D21" s="3" t="s">
        <v>22</v>
      </c>
    </row>
    <row r="22" spans="1:4" x14ac:dyDescent="0.2">
      <c r="A22" s="4">
        <v>2.11</v>
      </c>
      <c r="B22" s="1" t="s">
        <v>23</v>
      </c>
      <c r="C22" s="5">
        <f>SUM(C16,C19:C21)</f>
        <v>1315</v>
      </c>
      <c r="D22" s="1" t="s">
        <v>9</v>
      </c>
    </row>
    <row r="23" spans="1:4" x14ac:dyDescent="0.2">
      <c r="A23" s="4">
        <v>2.12</v>
      </c>
      <c r="B23" s="1" t="s">
        <v>24</v>
      </c>
      <c r="C23" s="5">
        <f>SUM(C13,C22)</f>
        <v>37558</v>
      </c>
      <c r="D23" s="1" t="s">
        <v>9</v>
      </c>
    </row>
    <row r="24" spans="1:4" x14ac:dyDescent="0.2">
      <c r="B24" s="1"/>
      <c r="C24" s="5"/>
      <c r="D24" s="1"/>
    </row>
    <row r="25" spans="1:4" x14ac:dyDescent="0.2">
      <c r="A25" s="1" t="s">
        <v>25</v>
      </c>
      <c r="D25" s="3"/>
    </row>
    <row r="26" spans="1:4" x14ac:dyDescent="0.2">
      <c r="A26" s="4">
        <v>2.13</v>
      </c>
      <c r="B26" s="4" t="s">
        <v>26</v>
      </c>
      <c r="C26" s="4">
        <v>2886</v>
      </c>
      <c r="D26" s="8" t="s">
        <v>6</v>
      </c>
    </row>
    <row r="27" spans="1:4" x14ac:dyDescent="0.2">
      <c r="D27" s="9" t="s">
        <v>27</v>
      </c>
    </row>
    <row r="28" spans="1:4" x14ac:dyDescent="0.2">
      <c r="A28" s="4">
        <v>2.14</v>
      </c>
      <c r="B28" s="4" t="s">
        <v>28</v>
      </c>
      <c r="C28" s="4">
        <v>3157</v>
      </c>
      <c r="D28" s="8" t="s">
        <v>6</v>
      </c>
    </row>
    <row r="29" spans="1:4" x14ac:dyDescent="0.2">
      <c r="D29" s="9" t="s">
        <v>27</v>
      </c>
    </row>
    <row r="30" spans="1:4" x14ac:dyDescent="0.2">
      <c r="A30" s="4">
        <v>2.15</v>
      </c>
      <c r="B30" s="4" t="s">
        <v>29</v>
      </c>
      <c r="C30" s="4">
        <v>77</v>
      </c>
      <c r="D30" s="8" t="s">
        <v>6</v>
      </c>
    </row>
    <row r="31" spans="1:4" x14ac:dyDescent="0.2">
      <c r="D31" s="9" t="s">
        <v>27</v>
      </c>
    </row>
    <row r="32" spans="1:4" x14ac:dyDescent="0.2">
      <c r="A32" s="4">
        <v>2.16</v>
      </c>
      <c r="B32" s="1" t="s">
        <v>30</v>
      </c>
      <c r="C32" s="10">
        <f>SUM(C26:C31)</f>
        <v>6120</v>
      </c>
      <c r="D32" s="11" t="s">
        <v>31</v>
      </c>
    </row>
    <row r="33" spans="1:4" x14ac:dyDescent="0.2">
      <c r="B33" s="1"/>
      <c r="C33" s="12"/>
      <c r="D33" s="11"/>
    </row>
    <row r="34" spans="1:4" x14ac:dyDescent="0.2">
      <c r="A34" s="1" t="s">
        <v>32</v>
      </c>
      <c r="B34" s="1"/>
      <c r="C34" s="12"/>
      <c r="D34" s="11"/>
    </row>
    <row r="35" spans="1:4" x14ac:dyDescent="0.2">
      <c r="A35" s="4">
        <v>2.17</v>
      </c>
      <c r="B35" s="1" t="s">
        <v>33</v>
      </c>
      <c r="C35" s="10">
        <f>SUM(C23+C32)</f>
        <v>43678</v>
      </c>
      <c r="D35" s="11" t="s">
        <v>31</v>
      </c>
    </row>
    <row r="36" spans="1:4" x14ac:dyDescent="0.2">
      <c r="C36" s="13"/>
      <c r="D36" s="3"/>
    </row>
    <row r="37" spans="1:4" x14ac:dyDescent="0.2">
      <c r="A37" s="1" t="s">
        <v>34</v>
      </c>
      <c r="D37" s="3"/>
    </row>
    <row r="38" spans="1:4" x14ac:dyDescent="0.2">
      <c r="A38" s="4">
        <v>2.1800000000000002</v>
      </c>
      <c r="B38" s="4" t="s">
        <v>4</v>
      </c>
      <c r="C38" s="4">
        <v>2605</v>
      </c>
      <c r="D38" s="4" t="s">
        <v>6</v>
      </c>
    </row>
    <row r="39" spans="1:4" x14ac:dyDescent="0.2">
      <c r="A39" s="4">
        <v>2.19</v>
      </c>
      <c r="B39" s="4" t="s">
        <v>20</v>
      </c>
      <c r="C39" s="4">
        <v>287</v>
      </c>
      <c r="D39" s="4" t="s">
        <v>6</v>
      </c>
    </row>
    <row r="40" spans="1:4" x14ac:dyDescent="0.2">
      <c r="D40" s="3" t="s">
        <v>35</v>
      </c>
    </row>
    <row r="41" spans="1:4" x14ac:dyDescent="0.2">
      <c r="A41" s="25">
        <v>2.2000000000000002</v>
      </c>
      <c r="B41" s="4" t="s">
        <v>36</v>
      </c>
      <c r="C41" s="4">
        <v>156</v>
      </c>
      <c r="D41" s="4" t="s">
        <v>37</v>
      </c>
    </row>
    <row r="42" spans="1:4" x14ac:dyDescent="0.2">
      <c r="A42" s="7"/>
      <c r="D42" s="14" t="s">
        <v>38</v>
      </c>
    </row>
    <row r="43" spans="1:4" x14ac:dyDescent="0.2">
      <c r="A43" s="24">
        <v>2.21</v>
      </c>
      <c r="B43" s="1" t="s">
        <v>39</v>
      </c>
      <c r="C43" s="5">
        <f>SUM(C38:C42)</f>
        <v>3048</v>
      </c>
      <c r="D43" s="11" t="s">
        <v>31</v>
      </c>
    </row>
    <row r="44" spans="1:4" x14ac:dyDescent="0.2">
      <c r="D44" s="15"/>
    </row>
    <row r="45" spans="1:4" x14ac:dyDescent="0.2">
      <c r="A45" s="1" t="s">
        <v>40</v>
      </c>
      <c r="D45" s="9"/>
    </row>
    <row r="46" spans="1:4" x14ac:dyDescent="0.2">
      <c r="A46" s="1" t="s">
        <v>41</v>
      </c>
      <c r="D46" s="3"/>
    </row>
    <row r="47" spans="1:4" x14ac:dyDescent="0.2">
      <c r="A47" s="4">
        <v>3.2</v>
      </c>
      <c r="B47" s="4" t="s">
        <v>42</v>
      </c>
      <c r="C47" s="4">
        <v>4251</v>
      </c>
      <c r="D47" s="4" t="s">
        <v>6</v>
      </c>
    </row>
    <row r="48" spans="1:4" x14ac:dyDescent="0.2">
      <c r="A48" s="4">
        <v>3.3</v>
      </c>
      <c r="B48" s="4" t="s">
        <v>43</v>
      </c>
      <c r="C48" s="4">
        <v>12</v>
      </c>
      <c r="D48" s="4" t="s">
        <v>6</v>
      </c>
    </row>
    <row r="49" spans="1:4" x14ac:dyDescent="0.2">
      <c r="D49" s="3"/>
    </row>
    <row r="50" spans="1:4" x14ac:dyDescent="0.2">
      <c r="A50" s="26"/>
      <c r="B50" s="26"/>
      <c r="C50" s="26"/>
      <c r="D50" s="26"/>
    </row>
    <row r="51" spans="1:4" x14ac:dyDescent="0.2">
      <c r="A51" s="16" t="s">
        <v>44</v>
      </c>
      <c r="B51" s="26"/>
      <c r="C51" s="26"/>
      <c r="D51" s="17" t="s">
        <v>45</v>
      </c>
    </row>
    <row r="52" spans="1:4" x14ac:dyDescent="0.2">
      <c r="A52" s="16" t="s">
        <v>46</v>
      </c>
      <c r="B52" s="27"/>
      <c r="C52" s="16"/>
      <c r="D52" s="26"/>
    </row>
    <row r="53" spans="1:4" x14ac:dyDescent="0.2">
      <c r="A53" s="26">
        <v>4.0999999999999996</v>
      </c>
      <c r="B53" s="27" t="s">
        <v>5</v>
      </c>
      <c r="C53" s="26">
        <v>8858</v>
      </c>
      <c r="D53" s="28" t="s">
        <v>6</v>
      </c>
    </row>
    <row r="54" spans="1:4" x14ac:dyDescent="0.2">
      <c r="A54" s="26">
        <v>4.2</v>
      </c>
      <c r="B54" s="27" t="s">
        <v>47</v>
      </c>
      <c r="C54" s="26">
        <v>5184</v>
      </c>
      <c r="D54" s="28" t="s">
        <v>6</v>
      </c>
    </row>
    <row r="55" spans="1:4" x14ac:dyDescent="0.2">
      <c r="A55" s="26">
        <v>4.3</v>
      </c>
      <c r="B55" s="18" t="s">
        <v>48</v>
      </c>
      <c r="C55" s="29">
        <f>SUM(C53,C54)</f>
        <v>14042</v>
      </c>
      <c r="D55" s="19" t="s">
        <v>49</v>
      </c>
    </row>
    <row r="56" spans="1:4" x14ac:dyDescent="0.2">
      <c r="A56" s="26">
        <v>4.4000000000000004</v>
      </c>
      <c r="B56" s="27" t="s">
        <v>10</v>
      </c>
      <c r="C56" s="26">
        <v>16031</v>
      </c>
      <c r="D56" s="27" t="s">
        <v>6</v>
      </c>
    </row>
    <row r="57" spans="1:4" x14ac:dyDescent="0.2">
      <c r="A57" s="26">
        <v>4.5</v>
      </c>
      <c r="B57" s="27" t="s">
        <v>50</v>
      </c>
      <c r="C57" s="26">
        <v>2256</v>
      </c>
      <c r="D57" s="27" t="s">
        <v>6</v>
      </c>
    </row>
    <row r="58" spans="1:4" x14ac:dyDescent="0.2">
      <c r="A58" s="26">
        <v>4.5999999999999996</v>
      </c>
      <c r="B58" s="18" t="s">
        <v>51</v>
      </c>
      <c r="C58" s="29">
        <f>SUM(C56:C57)</f>
        <v>18287</v>
      </c>
      <c r="D58" s="19" t="s">
        <v>49</v>
      </c>
    </row>
    <row r="59" spans="1:4" x14ac:dyDescent="0.2">
      <c r="A59" s="26">
        <v>4.7</v>
      </c>
      <c r="B59" s="18" t="s">
        <v>52</v>
      </c>
      <c r="C59" s="29">
        <f>SUM(C55,C58)</f>
        <v>32329</v>
      </c>
      <c r="D59" s="19" t="s">
        <v>49</v>
      </c>
    </row>
    <row r="60" spans="1:4" x14ac:dyDescent="0.2">
      <c r="A60" s="26"/>
      <c r="B60" s="27"/>
      <c r="C60" s="26"/>
      <c r="D60" s="26"/>
    </row>
    <row r="61" spans="1:4" x14ac:dyDescent="0.2">
      <c r="A61" s="16" t="s">
        <v>53</v>
      </c>
      <c r="B61" s="27"/>
      <c r="C61" s="26"/>
      <c r="D61" s="26"/>
    </row>
    <row r="62" spans="1:4" x14ac:dyDescent="0.2">
      <c r="A62" s="26">
        <v>4.8</v>
      </c>
      <c r="B62" s="27" t="s">
        <v>54</v>
      </c>
      <c r="C62" s="26">
        <v>3103</v>
      </c>
      <c r="D62" s="27" t="s">
        <v>6</v>
      </c>
    </row>
    <row r="63" spans="1:4" x14ac:dyDescent="0.2">
      <c r="A63" s="26">
        <v>4.9000000000000004</v>
      </c>
      <c r="B63" s="27" t="s">
        <v>55</v>
      </c>
      <c r="C63" s="26">
        <v>677</v>
      </c>
      <c r="D63" s="26" t="s">
        <v>6</v>
      </c>
    </row>
    <row r="64" spans="1:4" x14ac:dyDescent="0.2">
      <c r="A64" s="30">
        <v>4.0999999999999996</v>
      </c>
      <c r="B64" s="18" t="s">
        <v>56</v>
      </c>
      <c r="C64" s="29">
        <f>SUM(C62:C63)</f>
        <v>3780</v>
      </c>
      <c r="D64" s="19" t="s">
        <v>49</v>
      </c>
    </row>
    <row r="65" spans="1:5" x14ac:dyDescent="0.2">
      <c r="A65" s="26">
        <v>4.1100000000000003</v>
      </c>
      <c r="B65" s="18" t="s">
        <v>57</v>
      </c>
      <c r="C65" s="29">
        <f>SUM(C59,C64)</f>
        <v>36109</v>
      </c>
      <c r="D65" s="19" t="s">
        <v>49</v>
      </c>
    </row>
    <row r="66" spans="1:5" x14ac:dyDescent="0.2">
      <c r="A66" s="26"/>
      <c r="B66" s="19"/>
      <c r="C66" s="26"/>
      <c r="D66" s="26"/>
    </row>
    <row r="67" spans="1:5" x14ac:dyDescent="0.2">
      <c r="A67" s="1" t="s">
        <v>58</v>
      </c>
      <c r="D67" s="3"/>
    </row>
    <row r="68" spans="1:5" x14ac:dyDescent="0.2">
      <c r="B68" s="4" t="s">
        <v>59</v>
      </c>
      <c r="C68" s="4">
        <v>9413</v>
      </c>
      <c r="D68" s="4" t="s">
        <v>60</v>
      </c>
    </row>
    <row r="69" spans="1:5" x14ac:dyDescent="0.2">
      <c r="A69" s="7"/>
      <c r="B69" s="4" t="s">
        <v>61</v>
      </c>
      <c r="D69" s="8" t="s">
        <v>62</v>
      </c>
      <c r="E69" s="4">
        <v>81</v>
      </c>
    </row>
    <row r="70" spans="1:5" x14ac:dyDescent="0.2">
      <c r="A70" s="24">
        <v>4.16</v>
      </c>
      <c r="B70" s="1" t="s">
        <v>63</v>
      </c>
      <c r="C70" s="5">
        <f>SUM(C68+C69)</f>
        <v>9413</v>
      </c>
      <c r="D70" s="11" t="s">
        <v>64</v>
      </c>
    </row>
    <row r="71" spans="1:5" ht="25.5" x14ac:dyDescent="0.2">
      <c r="A71" s="4">
        <v>4.17</v>
      </c>
      <c r="B71" s="1" t="s">
        <v>65</v>
      </c>
      <c r="C71" s="4">
        <v>7530</v>
      </c>
      <c r="D71" s="11" t="s">
        <v>66</v>
      </c>
    </row>
    <row r="72" spans="1:5" x14ac:dyDescent="0.2">
      <c r="B72" s="1"/>
      <c r="D72" s="11"/>
    </row>
    <row r="73" spans="1:5" x14ac:dyDescent="0.2">
      <c r="A73" s="6" t="s">
        <v>67</v>
      </c>
      <c r="B73" s="8"/>
      <c r="C73" s="8"/>
      <c r="D73" s="9"/>
    </row>
    <row r="74" spans="1:5" x14ac:dyDescent="0.2">
      <c r="A74" s="4">
        <v>4.1900000000000004</v>
      </c>
      <c r="B74" s="8" t="s">
        <v>68</v>
      </c>
      <c r="C74" s="31" t="s">
        <v>69</v>
      </c>
      <c r="D74" s="8" t="s">
        <v>70</v>
      </c>
    </row>
    <row r="75" spans="1:5" x14ac:dyDescent="0.2">
      <c r="A75" s="22">
        <v>4.2</v>
      </c>
      <c r="B75" s="8" t="s">
        <v>71</v>
      </c>
      <c r="C75" s="31" t="s">
        <v>72</v>
      </c>
      <c r="D75" s="8" t="s">
        <v>70</v>
      </c>
    </row>
    <row r="76" spans="1:5" x14ac:dyDescent="0.2">
      <c r="A76" s="22"/>
      <c r="B76" s="8"/>
      <c r="C76" s="31"/>
      <c r="D76" s="8"/>
    </row>
    <row r="77" spans="1:5" x14ac:dyDescent="0.2">
      <c r="D77" s="3"/>
    </row>
    <row r="78" spans="1:5" x14ac:dyDescent="0.2">
      <c r="A78" s="1" t="s">
        <v>73</v>
      </c>
      <c r="B78" s="8"/>
      <c r="C78" s="20"/>
      <c r="D78" s="9"/>
    </row>
    <row r="79" spans="1:5" x14ac:dyDescent="0.2">
      <c r="A79" s="1" t="s">
        <v>74</v>
      </c>
      <c r="B79" s="8"/>
      <c r="C79" s="20"/>
      <c r="D79" s="9"/>
    </row>
    <row r="80" spans="1:5" x14ac:dyDescent="0.2">
      <c r="B80" s="8" t="s">
        <v>75</v>
      </c>
      <c r="C80" s="33">
        <v>15985</v>
      </c>
      <c r="D80" s="4" t="s">
        <v>76</v>
      </c>
    </row>
    <row r="81" spans="1:4" ht="38.25" x14ac:dyDescent="0.2">
      <c r="B81" s="8"/>
      <c r="C81" s="33"/>
      <c r="D81" s="9" t="s">
        <v>77</v>
      </c>
    </row>
    <row r="82" spans="1:4" x14ac:dyDescent="0.2">
      <c r="A82" s="4">
        <v>5.19</v>
      </c>
      <c r="B82" s="11" t="s">
        <v>78</v>
      </c>
      <c r="C82" s="21">
        <f>(C80+C81)</f>
        <v>15985</v>
      </c>
      <c r="D82" s="11" t="s">
        <v>64</v>
      </c>
    </row>
    <row r="83" spans="1:4" x14ac:dyDescent="0.2">
      <c r="B83" s="4" t="s">
        <v>79</v>
      </c>
      <c r="C83" s="33">
        <v>4503</v>
      </c>
      <c r="D83" s="8" t="s">
        <v>80</v>
      </c>
    </row>
    <row r="84" spans="1:4" ht="38.25" x14ac:dyDescent="0.2">
      <c r="B84" s="8"/>
      <c r="C84" s="33"/>
      <c r="D84" s="9" t="s">
        <v>81</v>
      </c>
    </row>
    <row r="85" spans="1:4" x14ac:dyDescent="0.2">
      <c r="A85" s="22">
        <v>5.2</v>
      </c>
      <c r="B85" s="1" t="s">
        <v>82</v>
      </c>
      <c r="C85" s="21">
        <f>(C83+C84)</f>
        <v>4503</v>
      </c>
      <c r="D85" s="11" t="s">
        <v>64</v>
      </c>
    </row>
    <row r="86" spans="1:4" x14ac:dyDescent="0.2">
      <c r="B86" s="4" t="s">
        <v>83</v>
      </c>
      <c r="C86" s="33">
        <v>16053</v>
      </c>
      <c r="D86" s="8" t="s">
        <v>80</v>
      </c>
    </row>
    <row r="87" spans="1:4" ht="38.25" x14ac:dyDescent="0.2">
      <c r="B87" s="8"/>
      <c r="C87" s="33"/>
      <c r="D87" s="9" t="s">
        <v>81</v>
      </c>
    </row>
    <row r="88" spans="1:4" x14ac:dyDescent="0.2">
      <c r="A88" s="4">
        <v>5.21</v>
      </c>
      <c r="B88" s="11" t="s">
        <v>84</v>
      </c>
      <c r="C88" s="21">
        <f>(C86+C87)</f>
        <v>16053</v>
      </c>
      <c r="D88" s="11" t="s">
        <v>64</v>
      </c>
    </row>
    <row r="89" spans="1:4" x14ac:dyDescent="0.2">
      <c r="B89" s="4" t="s">
        <v>85</v>
      </c>
      <c r="C89" s="33">
        <v>2831</v>
      </c>
      <c r="D89" s="8" t="s">
        <v>80</v>
      </c>
    </row>
    <row r="90" spans="1:4" ht="38.25" x14ac:dyDescent="0.2">
      <c r="B90" s="8"/>
      <c r="C90" s="33"/>
      <c r="D90" s="9" t="s">
        <v>81</v>
      </c>
    </row>
    <row r="91" spans="1:4" x14ac:dyDescent="0.2">
      <c r="A91" s="4">
        <v>5.22</v>
      </c>
      <c r="B91" s="11" t="s">
        <v>86</v>
      </c>
      <c r="C91" s="21">
        <f>(C89+C90)</f>
        <v>2831</v>
      </c>
      <c r="D91" s="11" t="s">
        <v>64</v>
      </c>
    </row>
    <row r="92" spans="1:4" x14ac:dyDescent="0.2">
      <c r="B92" s="8"/>
      <c r="C92" s="20"/>
      <c r="D92" s="9"/>
    </row>
    <row r="93" spans="1:4" x14ac:dyDescent="0.2">
      <c r="D93" s="3"/>
    </row>
    <row r="94" spans="1:4" x14ac:dyDescent="0.2">
      <c r="A94" s="6" t="s">
        <v>87</v>
      </c>
      <c r="B94" s="8"/>
      <c r="C94" s="8"/>
      <c r="D94" s="9"/>
    </row>
    <row r="95" spans="1:4" x14ac:dyDescent="0.2">
      <c r="A95" s="4">
        <v>28</v>
      </c>
      <c r="B95" s="8" t="s">
        <v>88</v>
      </c>
      <c r="C95" s="8" t="s">
        <v>89</v>
      </c>
      <c r="D95" s="8" t="s">
        <v>90</v>
      </c>
    </row>
    <row r="96" spans="1:4" ht="25.5" x14ac:dyDescent="0.2">
      <c r="A96" s="4">
        <v>29</v>
      </c>
      <c r="B96" s="8" t="s">
        <v>91</v>
      </c>
      <c r="C96" s="8" t="s">
        <v>92</v>
      </c>
      <c r="D96" s="8" t="s">
        <v>90</v>
      </c>
    </row>
    <row r="97" spans="1:4" ht="25.5" x14ac:dyDescent="0.2">
      <c r="A97" s="4">
        <v>30</v>
      </c>
      <c r="B97" s="8" t="s">
        <v>93</v>
      </c>
      <c r="C97" s="8" t="s">
        <v>92</v>
      </c>
      <c r="D97" s="8" t="s">
        <v>90</v>
      </c>
    </row>
    <row r="98" spans="1:4" x14ac:dyDescent="0.2">
      <c r="A98" s="4">
        <v>31</v>
      </c>
      <c r="B98" s="8" t="s">
        <v>94</v>
      </c>
      <c r="C98" s="8" t="s">
        <v>95</v>
      </c>
      <c r="D98" s="8" t="s">
        <v>96</v>
      </c>
    </row>
    <row r="99" spans="1:4" ht="15.75" customHeight="1" x14ac:dyDescent="0.2">
      <c r="A99" s="4">
        <v>32</v>
      </c>
      <c r="B99" s="8" t="s">
        <v>97</v>
      </c>
      <c r="C99" s="23" t="s">
        <v>95</v>
      </c>
      <c r="D99" s="8" t="s">
        <v>98</v>
      </c>
    </row>
    <row r="100" spans="1:4" ht="25.5" x14ac:dyDescent="0.2">
      <c r="A100" s="4">
        <v>33</v>
      </c>
      <c r="B100" s="8" t="s">
        <v>99</v>
      </c>
      <c r="C100" s="8"/>
      <c r="D100" s="8" t="s">
        <v>100</v>
      </c>
    </row>
    <row r="101" spans="1:4" ht="25.5" x14ac:dyDescent="0.2">
      <c r="A101" s="24" t="s">
        <v>101</v>
      </c>
      <c r="B101" s="8" t="s">
        <v>102</v>
      </c>
      <c r="C101" s="8" t="s">
        <v>103</v>
      </c>
      <c r="D101" s="8" t="s">
        <v>90</v>
      </c>
    </row>
    <row r="102" spans="1:4" x14ac:dyDescent="0.2">
      <c r="B102" s="8"/>
      <c r="C102" s="8"/>
      <c r="D102" s="9"/>
    </row>
    <row r="103" spans="1:4" x14ac:dyDescent="0.2">
      <c r="B103" s="8"/>
      <c r="D10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Template 2024</vt:lpstr>
      <vt:lpstr>ARD</vt:lpstr>
      <vt:lpstr>BDH</vt:lpstr>
      <vt:lpstr>BDV</vt:lpstr>
      <vt:lpstr>BRI</vt:lpstr>
      <vt:lpstr>BRO</vt:lpstr>
      <vt:lpstr>CHA</vt:lpstr>
      <vt:lpstr>CRO</vt:lpstr>
      <vt:lpstr>DOB</vt:lpstr>
      <vt:lpstr>EAS</vt:lpstr>
      <vt:lpstr>GRE</vt:lpstr>
      <vt:lpstr>HAR</vt:lpstr>
      <vt:lpstr>HWE</vt:lpstr>
      <vt:lpstr>HAS</vt:lpstr>
      <vt:lpstr>HHF</vt:lpstr>
      <vt:lpstr>IRV</vt:lpstr>
      <vt:lpstr>YRK</vt:lpstr>
      <vt:lpstr>KAT</vt:lpstr>
      <vt:lpstr>LAR</vt:lpstr>
      <vt:lpstr>LEW</vt:lpstr>
      <vt:lpstr>MAM</vt:lpstr>
      <vt:lpstr>MTK</vt:lpstr>
      <vt:lpstr>MTP</vt:lpstr>
      <vt:lpstr>MVA</vt:lpstr>
      <vt:lpstr>MTV</vt:lpstr>
      <vt:lpstr>NCA</vt:lpstr>
      <vt:lpstr>NWP</vt:lpstr>
      <vt:lpstr>NEW</vt:lpstr>
      <vt:lpstr>NHU</vt:lpstr>
      <vt:lpstr>NOR</vt:lpstr>
      <vt:lpstr>OSS</vt:lpstr>
      <vt:lpstr>PEK</vt:lpstr>
      <vt:lpstr>PEL</vt:lpstr>
      <vt:lpstr>POR</vt:lpstr>
      <vt:lpstr>POU</vt:lpstr>
      <vt:lpstr>PUR</vt:lpstr>
      <vt:lpstr>RYE</vt:lpstr>
      <vt:lpstr>ROS</vt:lpstr>
      <vt:lpstr>SCA</vt:lpstr>
      <vt:lpstr>SOM</vt:lpstr>
      <vt:lpstr>TUK</vt:lpstr>
      <vt:lpstr>WHI</vt:lpstr>
      <vt:lpstr>WNR</vt:lpstr>
      <vt:lpstr>YCR</vt:lpstr>
      <vt:lpstr>YRI</vt:lpstr>
      <vt:lpstr>YWI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Allison H Midgley</dc:creator>
  <cp:keywords/>
  <dc:description/>
  <cp:lastModifiedBy>Allison H Midgley</cp:lastModifiedBy>
  <cp:revision/>
  <dcterms:created xsi:type="dcterms:W3CDTF">2024-12-30T22:40:08Z</dcterms:created>
  <dcterms:modified xsi:type="dcterms:W3CDTF">2025-01-14T22:55:03Z</dcterms:modified>
  <cp:category/>
  <cp:contentStatus/>
</cp:coreProperties>
</file>